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425" windowHeight="8340" activeTab="1"/>
  </bookViews>
  <sheets>
    <sheet name="使い方" sheetId="1" r:id="rId1"/>
    <sheet name="【入力】基本事項入力" sheetId="2" r:id="rId2"/>
    <sheet name="【入力】世帯数入力" sheetId="6" r:id="rId3"/>
    <sheet name="【印刷用】自治会助成事業補助金" sheetId="10" r:id="rId4"/>
    <sheet name="【印刷用】世帯数一覧" sheetId="7" r:id="rId5"/>
    <sheet name="【印刷用】減免世帯一覧" sheetId="8" r:id="rId6"/>
    <sheet name="【印刷用】防犯灯維持管理費助成事業補助金" sheetId="4" r:id="rId7"/>
    <sheet name="【印刷用】自治公民館運営費補助" sheetId="5" r:id="rId8"/>
    <sheet name="郵便番号" sheetId="11" state="hidden" r:id="rId9"/>
  </sheets>
  <definedNames>
    <definedName name="_xlnm._FilterDatabase" localSheetId="1" hidden="1">'【入力】基本事項入力'!$I$3</definedName>
    <definedName name="_xlnm.Print_Area" localSheetId="6">'【印刷用】防犯灯維持管理費助成事業補助金'!$A$1:$AU$45</definedName>
    <definedName name="_xlnm.Print_Area" localSheetId="7">'【印刷用】自治公民館運営費補助'!$A$1:$CE$45</definedName>
    <definedName name="_xlnm.Print_Area" localSheetId="4">'【印刷用】世帯数一覧'!$A$1:$G$279</definedName>
    <definedName name="_xlnm.Print_Area" localSheetId="5">'【印刷用】減免世帯一覧'!$A$1:$G$276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Y0210221</author>
    <author>Y0510885</author>
  </authors>
  <commentList>
    <comment ref="B6" authorId="0">
      <text>
        <r>
          <rPr>
            <sz val="11"/>
            <color auto="1"/>
            <rFont val="游ゴシック"/>
          </rPr>
          <t>「自治会」の前までの名称を入力してください。</t>
        </r>
      </text>
    </comment>
    <comment ref="C9" authorId="1">
      <text>
        <r>
          <rPr>
            <sz val="11"/>
            <color auto="1"/>
            <rFont val="游ゴシック"/>
          </rPr>
          <t xml:space="preserve">「‐(ハイフン)」は記入しないでください。
</t>
        </r>
      </text>
    </comment>
    <comment ref="D51" authorId="1">
      <text>
        <r>
          <rPr>
            <sz val="11"/>
            <color auto="1"/>
            <rFont val="游ゴシック"/>
          </rPr>
          <t>把握している範囲で記入してください。</t>
        </r>
      </text>
    </comment>
    <comment ref="B44" authorId="1">
      <text>
        <r>
          <rPr>
            <sz val="11"/>
            <color auto="1"/>
            <rFont val="游ゴシック"/>
          </rPr>
          <t>１つ枠に１組織ずつ記入してください。</t>
        </r>
      </text>
    </comment>
    <comment ref="B49" authorId="1">
      <text>
        <r>
          <rPr>
            <sz val="11"/>
            <color auto="1"/>
            <rFont val="游ゴシック"/>
          </rPr>
          <t>(例)○○公民館、○○コミュニティセンター、○○集会所など</t>
        </r>
      </text>
    </comment>
    <comment ref="C23" authorId="1">
      <text>
        <r>
          <rPr>
            <sz val="11"/>
            <color auto="1"/>
            <rFont val="游ゴシック"/>
          </rPr>
          <t>「‐(ハイフン)」は記入しないでください。</t>
        </r>
      </text>
    </comment>
    <comment ref="D26" authorId="1">
      <text>
        <r>
          <rPr>
            <sz val="11"/>
            <color auto="1"/>
            <rFont val="游ゴシック"/>
          </rPr>
          <t>「‐(ハイフン)」は記入しないでください。</t>
        </r>
      </text>
    </comment>
  </commentList>
</comments>
</file>

<file path=xl/sharedStrings.xml><?xml version="1.0" encoding="utf-8"?>
<sst xmlns="http://schemas.openxmlformats.org/spreadsheetml/2006/main" xmlns:r="http://schemas.openxmlformats.org/officeDocument/2006/relationships" count="800" uniqueCount="800">
  <si>
    <t>宮崎市長</t>
    <rPh sb="0" eb="2">
      <t>みやざき</t>
    </rPh>
    <rPh sb="2" eb="4">
      <t>しちょう</t>
    </rPh>
    <phoneticPr fontId="1" type="Hiragana"/>
  </si>
  <si>
    <t>自　治　会　（　区　会　）　情　報</t>
    <rPh sb="0" eb="1">
      <t>じ</t>
    </rPh>
    <rPh sb="2" eb="3">
      <t>ち</t>
    </rPh>
    <rPh sb="4" eb="5">
      <t>かい</t>
    </rPh>
    <rPh sb="8" eb="9">
      <t>く</t>
    </rPh>
    <rPh sb="10" eb="11">
      <t>かい</t>
    </rPh>
    <rPh sb="14" eb="15">
      <t>じょう</t>
    </rPh>
    <rPh sb="16" eb="17">
      <t>ほう</t>
    </rPh>
    <phoneticPr fontId="1" type="Hiragana"/>
  </si>
  <si>
    <t>清山　知憲</t>
    <rPh sb="0" eb="2">
      <t>きよやま</t>
    </rPh>
    <rPh sb="3" eb="5">
      <t>とものり</t>
    </rPh>
    <phoneticPr fontId="1" type="Hiragana"/>
  </si>
  <si>
    <t>青島西</t>
  </si>
  <si>
    <t>　　　別紙「自治会補助金対象減免世帯一覧」を添付してください。</t>
  </si>
  <si>
    <t>※委任状の押印は省略できませんので、委任者及び捨て印の押印をお願いします。</t>
    <rPh sb="1" eb="4">
      <t>いにんじょう</t>
    </rPh>
    <rPh sb="5" eb="7">
      <t>おういん</t>
    </rPh>
    <rPh sb="8" eb="10">
      <t>しょうりゃく</t>
    </rPh>
    <rPh sb="18" eb="21">
      <t>いにんしゃ</t>
    </rPh>
    <rPh sb="21" eb="22">
      <t>およ</t>
    </rPh>
    <rPh sb="23" eb="24">
      <t>す</t>
    </rPh>
    <rPh sb="25" eb="26">
      <t>いん</t>
    </rPh>
    <rPh sb="27" eb="29">
      <t>おういん</t>
    </rPh>
    <rPh sb="31" eb="32">
      <t>ねが</t>
    </rPh>
    <phoneticPr fontId="1" type="Hiragana"/>
  </si>
  <si>
    <r>
      <t>総会資料の写しで可　</t>
    </r>
    <r>
      <rPr>
        <sz val="11"/>
        <color theme="7" tint="-0.5"/>
        <rFont val="游ゴシック"/>
      </rPr>
      <t>※令和５年度に補助金を受けた自治会のみ</t>
    </r>
  </si>
  <si>
    <t>令和</t>
    <rPh sb="0" eb="2">
      <t>れいわ</t>
    </rPh>
    <phoneticPr fontId="1" type="Hiragana"/>
  </si>
  <si>
    <t>世帯数</t>
    <rPh sb="0" eb="3">
      <t>せたいすう</t>
    </rPh>
    <phoneticPr fontId="1" type="Hiragana"/>
  </si>
  <si>
    <t>年度</t>
    <rPh sb="0" eb="2">
      <t>ねんど</t>
    </rPh>
    <phoneticPr fontId="1" type="Hiragana"/>
  </si>
  <si>
    <t>申請日</t>
    <rPh sb="0" eb="2">
      <t>しんせい</t>
    </rPh>
    <rPh sb="2" eb="3">
      <t>び</t>
    </rPh>
    <phoneticPr fontId="1" type="Hiragana"/>
  </si>
  <si>
    <t>学園木花台北</t>
  </si>
  <si>
    <t>ｷﾖﾀｹﾁｮｳｲﾏｲｽﾞﾐ</t>
  </si>
  <si>
    <t>瀬頭町</t>
  </si>
  <si>
    <t>町名（自動入力）</t>
    <rPh sb="0" eb="1">
      <t>ちょう</t>
    </rPh>
    <rPh sb="1" eb="2">
      <t>めい</t>
    </rPh>
    <rPh sb="3" eb="5">
      <t>じどう</t>
    </rPh>
    <rPh sb="5" eb="7">
      <t>にゅうりょく</t>
    </rPh>
    <phoneticPr fontId="1" type="Hiragana"/>
  </si>
  <si>
    <t>現在の自治会補助金対象世帯数</t>
  </si>
  <si>
    <t>１．建物を所有している（※右側の所有者名義を記入してください。）</t>
    <rPh sb="2" eb="4">
      <t>たてもの</t>
    </rPh>
    <rPh sb="5" eb="7">
      <t>しょゆう</t>
    </rPh>
    <rPh sb="13" eb="15">
      <t>みぎがわ</t>
    </rPh>
    <rPh sb="16" eb="19">
      <t>しょゆうしゃ</t>
    </rPh>
    <rPh sb="19" eb="21">
      <t>めいぎ</t>
    </rPh>
    <rPh sb="22" eb="24">
      <t>きにゅう</t>
    </rPh>
    <phoneticPr fontId="1" type="Hiragana"/>
  </si>
  <si>
    <t>青島</t>
  </si>
  <si>
    <t>自治会補助金対象世帯数一覧（班別）</t>
    <rPh sb="0" eb="3">
      <t>じちかい</t>
    </rPh>
    <rPh sb="3" eb="6">
      <t>ほじょきん</t>
    </rPh>
    <rPh sb="6" eb="8">
      <t>たいしょう</t>
    </rPh>
    <rPh sb="8" eb="10">
      <t>せたい</t>
    </rPh>
    <rPh sb="10" eb="11">
      <t>すう</t>
    </rPh>
    <rPh sb="11" eb="13">
      <t>いちらん</t>
    </rPh>
    <rPh sb="14" eb="16">
      <t>はんべつ</t>
    </rPh>
    <phoneticPr fontId="1" type="Hiragana"/>
  </si>
  <si>
    <t>請　求　書</t>
    <rPh sb="0" eb="1">
      <t>しょう</t>
    </rPh>
    <rPh sb="2" eb="3">
      <t>もとむ</t>
    </rPh>
    <rPh sb="4" eb="5">
      <t>しょ</t>
    </rPh>
    <phoneticPr fontId="1" type="Hiragana"/>
  </si>
  <si>
    <t>班名</t>
    <rPh sb="0" eb="2">
      <t>はんめい</t>
    </rPh>
    <phoneticPr fontId="1" type="Hiragana"/>
  </si>
  <si>
    <t>世帯</t>
    <rPh sb="0" eb="2">
      <t>せたい</t>
    </rPh>
    <phoneticPr fontId="1" type="Hiragana"/>
  </si>
  <si>
    <t>自治会</t>
    <rPh sb="0" eb="3">
      <t>じちかい</t>
    </rPh>
    <phoneticPr fontId="1" type="Hiragana"/>
  </si>
  <si>
    <t>補助事業実績報告書</t>
    <rPh sb="0" eb="2">
      <t>ほじょ</t>
    </rPh>
    <rPh sb="2" eb="4">
      <t>じぎょう</t>
    </rPh>
    <rPh sb="4" eb="6">
      <t>じっせき</t>
    </rPh>
    <rPh sb="6" eb="9">
      <t>ほうこくしょ</t>
    </rPh>
    <phoneticPr fontId="1" type="Hiragana"/>
  </si>
  <si>
    <t>中央通</t>
  </si>
  <si>
    <t>会長名</t>
    <rPh sb="0" eb="1">
      <t>かい</t>
    </rPh>
    <rPh sb="1" eb="2">
      <t>ちょう</t>
    </rPh>
    <rPh sb="2" eb="3">
      <t>めい</t>
    </rPh>
    <phoneticPr fontId="1" type="Hiragana"/>
  </si>
  <si>
    <t>会長住所</t>
    <rPh sb="0" eb="1">
      <t>かい</t>
    </rPh>
    <rPh sb="1" eb="2">
      <t>ちょう</t>
    </rPh>
    <rPh sb="2" eb="4">
      <t>じゅうしょ</t>
    </rPh>
    <phoneticPr fontId="1" type="Hiragana"/>
  </si>
  <si>
    <t>　　　会等における表決権を有する世帯数を記載し、対象世帯がある場合には、</t>
    <rPh sb="3" eb="4">
      <t>かい</t>
    </rPh>
    <rPh sb="4" eb="5">
      <t>とう</t>
    </rPh>
    <rPh sb="9" eb="11">
      <t>ひょうけつ</t>
    </rPh>
    <rPh sb="11" eb="12">
      <t>けん</t>
    </rPh>
    <rPh sb="13" eb="14">
      <t>ゆう</t>
    </rPh>
    <rPh sb="16" eb="19">
      <t>せたいすう</t>
    </rPh>
    <rPh sb="20" eb="22">
      <t>きさい</t>
    </rPh>
    <rPh sb="24" eb="26">
      <t>たいしょう</t>
    </rPh>
    <rPh sb="26" eb="28">
      <t>せたい</t>
    </rPh>
    <rPh sb="31" eb="33">
      <t>ばあい</t>
    </rPh>
    <phoneticPr fontId="1" type="Hiragana"/>
  </si>
  <si>
    <t>４．自治会組織と同一でなく、その他の場合（※問7へ進んでください。）</t>
    <rPh sb="2" eb="5">
      <t>じちかい</t>
    </rPh>
    <rPh sb="5" eb="7">
      <t>そしき</t>
    </rPh>
    <rPh sb="8" eb="10">
      <t>どういつ</t>
    </rPh>
    <rPh sb="16" eb="17">
      <t>た</t>
    </rPh>
    <rPh sb="18" eb="20">
      <t>ばあい</t>
    </rPh>
    <rPh sb="22" eb="23">
      <t>とい</t>
    </rPh>
    <rPh sb="25" eb="26">
      <t>すす</t>
    </rPh>
    <phoneticPr fontId="1" type="Hiragana"/>
  </si>
  <si>
    <t>〒</t>
  </si>
  <si>
    <t>氏　　名</t>
    <rPh sb="0" eb="1">
      <t>し</t>
    </rPh>
    <rPh sb="3" eb="4">
      <t>な</t>
    </rPh>
    <phoneticPr fontId="1" type="Hiragana"/>
  </si>
  <si>
    <t>市町村</t>
    <rPh sb="0" eb="1">
      <t>し</t>
    </rPh>
    <rPh sb="1" eb="3">
      <t>ちょうそん</t>
    </rPh>
    <phoneticPr fontId="1" type="Hiragana"/>
  </si>
  <si>
    <t>マンション・アパート等名、部屋番号</t>
    <rPh sb="10" eb="11">
      <t>とう</t>
    </rPh>
    <rPh sb="11" eb="12">
      <t>めい</t>
    </rPh>
    <rPh sb="13" eb="15">
      <t>へや</t>
    </rPh>
    <rPh sb="15" eb="17">
      <t>ばんごう</t>
    </rPh>
    <phoneticPr fontId="1" type="Hiragana"/>
  </si>
  <si>
    <t>ｵｵﾀ</t>
  </si>
  <si>
    <t>３. 本エクセルで印刷できる書類以外に必要な書類があります。</t>
    <rPh sb="3" eb="4">
      <t>ほん</t>
    </rPh>
    <rPh sb="9" eb="11">
      <t>いんさつ</t>
    </rPh>
    <rPh sb="14" eb="16">
      <t>しょるい</t>
    </rPh>
    <rPh sb="16" eb="18">
      <t>いがい</t>
    </rPh>
    <rPh sb="19" eb="21">
      <t>ひつよう</t>
    </rPh>
    <rPh sb="22" eb="24">
      <t>しょるい</t>
    </rPh>
    <phoneticPr fontId="1" type="Hiragana"/>
  </si>
  <si>
    <t>ｼﾞｮｳﾄﾞｴﾁｮｳ</t>
  </si>
  <si>
    <t>ﾀｶｵｶﾁｮｳｳﾁﾔﾏ(ｿﾉﾀ)</t>
  </si>
  <si>
    <t>宮崎市</t>
    <rPh sb="0" eb="3">
      <t>みやざきし</t>
    </rPh>
    <phoneticPr fontId="1" type="Hiragana"/>
  </si>
  <si>
    <t>住所</t>
    <rPh sb="0" eb="2">
      <t>じゅうしょ</t>
    </rPh>
    <phoneticPr fontId="1" type="Hiragana"/>
  </si>
  <si>
    <t>合　　　計</t>
    <rPh sb="0" eb="1">
      <t>ごう</t>
    </rPh>
    <rPh sb="4" eb="5">
      <t>けい</t>
    </rPh>
    <phoneticPr fontId="1" type="Hiragana"/>
  </si>
  <si>
    <t>佐土原町上田島</t>
  </si>
  <si>
    <r>
      <t>⑤補助事業実績報告書　</t>
    </r>
    <r>
      <rPr>
        <sz val="11"/>
        <color theme="7" tint="-0.5"/>
        <rFont val="游ゴシック"/>
      </rPr>
      <t>※令和５年度に補助金を受けた自治公民館のみ</t>
    </r>
    <rPh sb="1" eb="5">
      <t>ほじょ</t>
    </rPh>
    <rPh sb="5" eb="7">
      <t>じっせき</t>
    </rPh>
    <rPh sb="7" eb="10">
      <t>ほうこくしょ</t>
    </rPh>
    <rPh sb="27" eb="30">
      <t>こうみんかん</t>
    </rPh>
    <phoneticPr fontId="1" type="Hiragana"/>
  </si>
  <si>
    <t>ﾂﾈﾋｻﾐﾅﾐ</t>
  </si>
  <si>
    <t>権限を、次の者に委任します。</t>
    <rPh sb="0" eb="2">
      <t>けんげん</t>
    </rPh>
    <rPh sb="4" eb="5">
      <t>つぎ</t>
    </rPh>
    <rPh sb="6" eb="7">
      <t>しゃ</t>
    </rPh>
    <rPh sb="8" eb="10">
      <t>いにん</t>
    </rPh>
    <phoneticPr fontId="1" type="Hiragana"/>
  </si>
  <si>
    <t>ｶﾜﾗﾏﾁ</t>
  </si>
  <si>
    <t>（補助金受領に関する件）</t>
    <rPh sb="1" eb="4">
      <t>ほじょきん</t>
    </rPh>
    <rPh sb="4" eb="6">
      <t>じゅりょう</t>
    </rPh>
    <rPh sb="7" eb="8">
      <t>かん</t>
    </rPh>
    <rPh sb="10" eb="11">
      <t>けん</t>
    </rPh>
    <phoneticPr fontId="1" type="Hiragana"/>
  </si>
  <si>
    <t>ﾀｶｵｶﾁｮｳｵﾔﾏﾀﾞ</t>
  </si>
  <si>
    <t>ﾄｳｸﾞｳ</t>
  </si>
  <si>
    <t>花山手西</t>
  </si>
  <si>
    <t>団体名</t>
    <rPh sb="0" eb="2">
      <t>だんたい</t>
    </rPh>
    <rPh sb="2" eb="3">
      <t>めい</t>
    </rPh>
    <phoneticPr fontId="1" type="Hiragana"/>
  </si>
  <si>
    <t>自治会名</t>
    <rPh sb="0" eb="4">
      <t>じちか</t>
    </rPh>
    <phoneticPr fontId="1" type="Hiragana"/>
  </si>
  <si>
    <t>自治会補助金交付申請書</t>
    <rPh sb="0" eb="3">
      <t>じちかい</t>
    </rPh>
    <rPh sb="3" eb="6">
      <t>ほじょきん</t>
    </rPh>
    <rPh sb="6" eb="8">
      <t>こうふ</t>
    </rPh>
    <rPh sb="8" eb="11">
      <t>しんせいしょ</t>
    </rPh>
    <phoneticPr fontId="1" type="Hiragana"/>
  </si>
  <si>
    <t>ﾔﾉｻｷﾁｮｳ</t>
  </si>
  <si>
    <t>（Ｂ）</t>
  </si>
  <si>
    <t>　宮崎市が交付する自治会補助金</t>
    <rPh sb="1" eb="4">
      <t>みやざきし</t>
    </rPh>
    <rPh sb="5" eb="7">
      <t>こうふ</t>
    </rPh>
    <rPh sb="9" eb="12">
      <t>じちかい</t>
    </rPh>
    <rPh sb="12" eb="15">
      <t>ほじょきん</t>
    </rPh>
    <phoneticPr fontId="1" type="Hiragana"/>
  </si>
  <si>
    <t>役職・氏名</t>
    <rPh sb="0" eb="2">
      <t>やくしょく</t>
    </rPh>
    <rPh sb="3" eb="5">
      <t>しめい</t>
    </rPh>
    <phoneticPr fontId="1" type="Hiragana"/>
  </si>
  <si>
    <t>自治公民館名　</t>
    <rPh sb="0" eb="2">
      <t>じち</t>
    </rPh>
    <rPh sb="2" eb="5">
      <t>こうみんかん</t>
    </rPh>
    <rPh sb="5" eb="6">
      <t>めい</t>
    </rPh>
    <phoneticPr fontId="1" type="Hiragana"/>
  </si>
  <si>
    <t>ｶﾐｷﾀｶﾀ</t>
  </si>
  <si>
    <t>※太線の枠内のみご記入ください。</t>
    <rPh sb="1" eb="3">
      <t>ふとせん</t>
    </rPh>
    <rPh sb="4" eb="6">
      <t>わくない</t>
    </rPh>
    <rPh sb="9" eb="11">
      <t>きにゅう</t>
    </rPh>
    <phoneticPr fontId="1" type="Hiragana"/>
  </si>
  <si>
    <t>ﾏﾙｼﾏﾁｮｳ</t>
  </si>
  <si>
    <t>平和が丘東町</t>
  </si>
  <si>
    <t>ﾍﾞｯﾌﾟﾁｮｳ</t>
  </si>
  <si>
    <t>通帳の名義が自治会（区会）長名でない場合の補助金受領者</t>
    <rPh sb="0" eb="2">
      <t>つうちょう</t>
    </rPh>
    <rPh sb="3" eb="5">
      <t>めいぎ</t>
    </rPh>
    <rPh sb="6" eb="9">
      <t>じちかい</t>
    </rPh>
    <rPh sb="10" eb="12">
      <t>くかい</t>
    </rPh>
    <rPh sb="13" eb="14">
      <t>ちょう</t>
    </rPh>
    <rPh sb="14" eb="15">
      <t>めい</t>
    </rPh>
    <rPh sb="18" eb="20">
      <t>ばあい</t>
    </rPh>
    <rPh sb="21" eb="24">
      <t>ほじょきん</t>
    </rPh>
    <rPh sb="24" eb="27">
      <t>じゅりょうしゃ</t>
    </rPh>
    <phoneticPr fontId="1" type="Hiragana"/>
  </si>
  <si>
    <t>全ての加入世帯数をご記入ください。</t>
  </si>
  <si>
    <t>１０W区分以下の契約電灯</t>
    <rPh sb="3" eb="5">
      <t>くぶん</t>
    </rPh>
    <rPh sb="5" eb="7">
      <t>いか</t>
    </rPh>
    <rPh sb="8" eb="10">
      <t>けいやく</t>
    </rPh>
    <rPh sb="10" eb="12">
      <t>でんとう</t>
    </rPh>
    <phoneticPr fontId="1" type="Hiragana"/>
  </si>
  <si>
    <t>ﾋﾉﾃﾞﾁｮｳ</t>
  </si>
  <si>
    <t>清武町池田台</t>
  </si>
  <si>
    <t>自治会補助金対象世帯数の基準日時</t>
    <rPh sb="0" eb="3">
      <t>じちかい</t>
    </rPh>
    <rPh sb="3" eb="6">
      <t>ほじょきん</t>
    </rPh>
    <rPh sb="6" eb="8">
      <t>たいしょう</t>
    </rPh>
    <rPh sb="8" eb="11">
      <t>せたいすう</t>
    </rPh>
    <rPh sb="12" eb="16">
      <t>きじゅ</t>
    </rPh>
    <phoneticPr fontId="1" type="Hiragana"/>
  </si>
  <si>
    <t>他団体の役職名等（自治会や子ども会など）</t>
    <rPh sb="0" eb="1">
      <t>た</t>
    </rPh>
    <rPh sb="1" eb="3">
      <t>だんたい</t>
    </rPh>
    <rPh sb="4" eb="7">
      <t>やくしょくめい</t>
    </rPh>
    <rPh sb="7" eb="8">
      <t>とう</t>
    </rPh>
    <rPh sb="9" eb="12">
      <t>じちかい</t>
    </rPh>
    <rPh sb="13" eb="14">
      <t>こ</t>
    </rPh>
    <rPh sb="16" eb="17">
      <t>かい</t>
    </rPh>
    <phoneticPr fontId="1" type="Hiragana"/>
  </si>
  <si>
    <t>付で交付決定のあった</t>
    <rPh sb="0" eb="1">
      <t>づけ</t>
    </rPh>
    <rPh sb="2" eb="4">
      <t>こうふ</t>
    </rPh>
    <rPh sb="4" eb="6">
      <t>けってい</t>
    </rPh>
    <phoneticPr fontId="1" type="Hiragana"/>
  </si>
  <si>
    <t>千草町</t>
  </si>
  <si>
    <t>補助金対象世帯数</t>
    <rPh sb="0" eb="3">
      <t>ほじょきん</t>
    </rPh>
    <rPh sb="3" eb="5">
      <t>たいしょう</t>
    </rPh>
    <rPh sb="5" eb="7">
      <t>せたい</t>
    </rPh>
    <rPh sb="7" eb="8">
      <t>すう</t>
    </rPh>
    <phoneticPr fontId="1" type="Hiragana"/>
  </si>
  <si>
    <t>（補助額は１灯当たりの金額）</t>
    <rPh sb="1" eb="3">
      <t>ほじょ</t>
    </rPh>
    <rPh sb="3" eb="4">
      <t>がく</t>
    </rPh>
    <rPh sb="6" eb="7">
      <t>とう</t>
    </rPh>
    <rPh sb="7" eb="8">
      <t>あ</t>
    </rPh>
    <rPh sb="11" eb="13">
      <t>きんがく</t>
    </rPh>
    <phoneticPr fontId="1" type="Hiragana"/>
  </si>
  <si>
    <t>補 助 額</t>
    <rPh sb="0" eb="1">
      <t>ほ</t>
    </rPh>
    <rPh sb="2" eb="3">
      <t>すけ</t>
    </rPh>
    <rPh sb="4" eb="5">
      <t>がく</t>
    </rPh>
    <phoneticPr fontId="1" type="Hiragana"/>
  </si>
  <si>
    <t>大淀</t>
  </si>
  <si>
    <t>お忙しいところ恐れ入りますが、下記のアンケートにご協力いただきますようお願いいたします。</t>
    <rPh sb="1" eb="2">
      <t>いそが</t>
    </rPh>
    <rPh sb="7" eb="8">
      <t>おそ</t>
    </rPh>
    <rPh sb="9" eb="10">
      <t>い</t>
    </rPh>
    <rPh sb="15" eb="17">
      <t>かき</t>
    </rPh>
    <rPh sb="25" eb="27">
      <t>きょうりょく</t>
    </rPh>
    <rPh sb="36" eb="37">
      <t>ねが</t>
    </rPh>
    <phoneticPr fontId="1" type="Hiragana"/>
  </si>
  <si>
    <t>自　治　公　民　館　情　報</t>
    <rPh sb="0" eb="1">
      <t>じ</t>
    </rPh>
    <rPh sb="2" eb="3">
      <t>ち</t>
    </rPh>
    <rPh sb="4" eb="5">
      <t>おおやけ</t>
    </rPh>
    <rPh sb="6" eb="7">
      <t>たみ</t>
    </rPh>
    <rPh sb="8" eb="9">
      <t>やかた</t>
    </rPh>
    <rPh sb="10" eb="11">
      <t>じょう</t>
    </rPh>
    <rPh sb="12" eb="13">
      <t>ほう</t>
    </rPh>
    <phoneticPr fontId="1" type="Hiragana"/>
  </si>
  <si>
    <t>ﾐﾔｻﾞｷｴｷﾋｶﾞｼ</t>
  </si>
  <si>
    <t>大坪東</t>
  </si>
  <si>
    <t>※灰色の部分を入力してください。</t>
    <rPh sb="1" eb="3">
      <t>はいいろ</t>
    </rPh>
    <rPh sb="4" eb="6">
      <t>ぶぶん</t>
    </rPh>
    <rPh sb="7" eb="9">
      <t>にゅうりょく</t>
    </rPh>
    <phoneticPr fontId="1" type="Hiragana"/>
  </si>
  <si>
    <t>ﾀｶｵｶﾁｮｳｳﾗﾉﾐｮｳ(2793-4389ﾊﾞﾝﾁ)</t>
  </si>
  <si>
    <t>事業計画書 及び 収支予算書</t>
  </si>
  <si>
    <t>後藤</t>
    <rPh sb="0" eb="2">
      <t>ごとう</t>
    </rPh>
    <phoneticPr fontId="1" type="Hiragana"/>
  </si>
  <si>
    <t>会費減免世帯</t>
    <rPh sb="0" eb="2">
      <t>かいひ</t>
    </rPh>
    <rPh sb="2" eb="4">
      <t>げんめん</t>
    </rPh>
    <rPh sb="4" eb="6">
      <t>せたい</t>
    </rPh>
    <phoneticPr fontId="1" type="Hiragana"/>
  </si>
  <si>
    <t>➀自治会補助金交付申請書</t>
    <rPh sb="1" eb="4">
      <t>じちかい</t>
    </rPh>
    <rPh sb="4" eb="7">
      <t>ほじょきん</t>
    </rPh>
    <rPh sb="7" eb="9">
      <t>こうふ</t>
    </rPh>
    <rPh sb="9" eb="12">
      <t>しんせいしょ</t>
    </rPh>
    <phoneticPr fontId="1" type="Hiragana"/>
  </si>
  <si>
    <t>江南</t>
  </si>
  <si>
    <t>ｳﾘｭｳﾉ(ｼﾓﾊﾀ)</t>
  </si>
  <si>
    <t>他団体の役職名等（自治会や子ども会など）</t>
  </si>
  <si>
    <t>ｳｷﾀ</t>
  </si>
  <si>
    <t>ﾆｼｲｹﾁｮｳ</t>
  </si>
  <si>
    <t>ｼﾏﾉｳﾁ</t>
  </si>
  <si>
    <t>ｲｹｳﾁﾁｮｳ</t>
  </si>
  <si>
    <t>館長以外の役員情報</t>
    <rPh sb="0" eb="2">
      <t>かんちょう</t>
    </rPh>
    <rPh sb="2" eb="4">
      <t>いがい</t>
    </rPh>
    <rPh sb="5" eb="7">
      <t>やくいん</t>
    </rPh>
    <rPh sb="7" eb="9">
      <t>じょうほう</t>
    </rPh>
    <phoneticPr fontId="1" type="Hiragana"/>
  </si>
  <si>
    <t>自治会補助金世帯数一覧（班別）</t>
    <rPh sb="0" eb="3">
      <t>じちかい</t>
    </rPh>
    <rPh sb="3" eb="6">
      <t>ほじょきん</t>
    </rPh>
    <rPh sb="6" eb="9">
      <t>せたいすう</t>
    </rPh>
    <rPh sb="9" eb="11">
      <t>いちらん</t>
    </rPh>
    <rPh sb="12" eb="14">
      <t>はん</t>
    </rPh>
    <phoneticPr fontId="1" type="Hiragana"/>
  </si>
  <si>
    <t>日ノ出町</t>
  </si>
  <si>
    <t>ﾅｶﾑﾗﾆｼ</t>
  </si>
  <si>
    <t>役職名</t>
    <rPh sb="0" eb="3">
      <t>やくしょくめい</t>
    </rPh>
    <phoneticPr fontId="1" type="Hiragana"/>
  </si>
  <si>
    <t>氏名</t>
    <rPh sb="0" eb="2">
      <t>しめい</t>
    </rPh>
    <phoneticPr fontId="1" type="Hiragana"/>
  </si>
  <si>
    <t>　　交付申請額</t>
    <rPh sb="2" eb="3">
      <t>こう</t>
    </rPh>
    <rPh sb="3" eb="4">
      <t>つき</t>
    </rPh>
    <rPh sb="4" eb="5">
      <t>しん</t>
    </rPh>
    <rPh sb="5" eb="6">
      <t>しょう</t>
    </rPh>
    <rPh sb="6" eb="7">
      <t>がく</t>
    </rPh>
    <phoneticPr fontId="1" type="Hiragana"/>
  </si>
  <si>
    <t>円を</t>
    <rPh sb="0" eb="1">
      <t>えん</t>
    </rPh>
    <phoneticPr fontId="1" type="Hiragana"/>
  </si>
  <si>
    <t>ｲﾄﾊﾞﾙ</t>
  </si>
  <si>
    <t>ﾅｶﾞﾐﾈ</t>
  </si>
  <si>
    <t>ﾁｸﾞｻﾁｮｳ</t>
  </si>
  <si>
    <t>新城町</t>
  </si>
  <si>
    <t>高岡町花見</t>
  </si>
  <si>
    <t>ﾀｶｵｶﾁｮｳｺﾞﾁｮｳ(ｿﾉﾀ)</t>
  </si>
  <si>
    <t>住　所</t>
  </si>
  <si>
    <t>ﾀﾞｲｸ</t>
  </si>
  <si>
    <t>（通帳の名義が自治会（区会）又は自治会（区会）長名でない場合や、</t>
    <rPh sb="1" eb="3">
      <t>つうちょう</t>
    </rPh>
    <rPh sb="4" eb="6">
      <t>めいぎ</t>
    </rPh>
    <rPh sb="7" eb="10">
      <t>じちかい</t>
    </rPh>
    <rPh sb="11" eb="13">
      <t>くかい</t>
    </rPh>
    <rPh sb="14" eb="15">
      <t>また</t>
    </rPh>
    <rPh sb="16" eb="19">
      <t>じちかい</t>
    </rPh>
    <rPh sb="20" eb="22">
      <t>くかい</t>
    </rPh>
    <rPh sb="23" eb="24">
      <t>ちょう</t>
    </rPh>
    <rPh sb="24" eb="25">
      <t>めい</t>
    </rPh>
    <rPh sb="28" eb="30">
      <t>ばあい</t>
    </rPh>
    <phoneticPr fontId="1" type="Hiragana"/>
  </si>
  <si>
    <t>問4. 自治公民館の利用について選択してください</t>
    <rPh sb="0" eb="1">
      <t>とい</t>
    </rPh>
    <rPh sb="4" eb="9">
      <t>じちこう</t>
    </rPh>
    <rPh sb="10" eb="12">
      <t>りよう</t>
    </rPh>
    <rPh sb="16" eb="18">
      <t>せんたく</t>
    </rPh>
    <phoneticPr fontId="1" type="Hiragana"/>
  </si>
  <si>
    <t>赤江</t>
  </si>
  <si>
    <t>丸山</t>
  </si>
  <si>
    <t>鶴島</t>
  </si>
  <si>
    <t>※　把握している範囲で記入してください。</t>
    <rPh sb="2" eb="4">
      <t>はあく</t>
    </rPh>
    <rPh sb="8" eb="10">
      <t>はんい</t>
    </rPh>
    <rPh sb="11" eb="13">
      <t>きにゅう</t>
    </rPh>
    <phoneticPr fontId="1" type="Hiragana"/>
  </si>
  <si>
    <t>高岡町紙屋</t>
  </si>
  <si>
    <t>合計</t>
    <rPh sb="0" eb="2">
      <t>ごうけい</t>
    </rPh>
    <phoneticPr fontId="1" type="Hiragana"/>
  </si>
  <si>
    <t>通帳の名義が自治公民館長名でない場合の補助金受領者</t>
    <rPh sb="0" eb="2">
      <t>つうちょう</t>
    </rPh>
    <rPh sb="3" eb="5">
      <t>めいぎ</t>
    </rPh>
    <rPh sb="6" eb="8">
      <t>じち</t>
    </rPh>
    <rPh sb="8" eb="11">
      <t>こうみんかん</t>
    </rPh>
    <rPh sb="11" eb="12">
      <t>ちょう</t>
    </rPh>
    <rPh sb="12" eb="13">
      <t>めい</t>
    </rPh>
    <rPh sb="16" eb="18">
      <t>ばあい</t>
    </rPh>
    <rPh sb="19" eb="22">
      <t>ほじょきん</t>
    </rPh>
    <rPh sb="22" eb="25">
      <t>じゅりょうしゃ</t>
    </rPh>
    <phoneticPr fontId="1" type="Hiragana"/>
  </si>
  <si>
    <t>減免後の
会費徴収額</t>
    <rPh sb="0" eb="2">
      <t>げんめん</t>
    </rPh>
    <rPh sb="2" eb="3">
      <t>ご</t>
    </rPh>
    <rPh sb="5" eb="7">
      <t>かいひ</t>
    </rPh>
    <rPh sb="7" eb="9">
      <t>ちょうしゅう</t>
    </rPh>
    <rPh sb="9" eb="10">
      <t>がく</t>
    </rPh>
    <phoneticPr fontId="1" type="Hiragana"/>
  </si>
  <si>
    <r>
      <t>（Ｃ）</t>
    </r>
    <r>
      <rPr>
        <sz val="12"/>
        <color auto="1"/>
        <rFont val="ＭＳ ゴシック"/>
      </rPr>
      <t>「一般世帯以外」の欄は、自治会（区会）の総会等における表決権を有する法</t>
    </r>
    <rPh sb="4" eb="6">
      <t>いっぱん</t>
    </rPh>
    <rPh sb="6" eb="8">
      <t>せたい</t>
    </rPh>
    <rPh sb="8" eb="10">
      <t>いがい</t>
    </rPh>
    <rPh sb="12" eb="13">
      <t>らん</t>
    </rPh>
    <rPh sb="15" eb="18">
      <t>じちかい</t>
    </rPh>
    <rPh sb="19" eb="21">
      <t>くかい</t>
    </rPh>
    <rPh sb="23" eb="25">
      <t>そうかい</t>
    </rPh>
    <rPh sb="25" eb="26">
      <t>とう</t>
    </rPh>
    <rPh sb="30" eb="32">
      <t>ひょうけつ</t>
    </rPh>
    <rPh sb="32" eb="33">
      <t>けん</t>
    </rPh>
    <rPh sb="34" eb="35">
      <t>ゆう</t>
    </rPh>
    <rPh sb="37" eb="38">
      <t>ほう</t>
    </rPh>
    <phoneticPr fontId="1" type="Hiragana"/>
  </si>
  <si>
    <t>高洲町</t>
  </si>
  <si>
    <t>自治会補助金対象 減免　世帯一覧</t>
    <rPh sb="0" eb="3">
      <t>じちかい</t>
    </rPh>
    <rPh sb="3" eb="6">
      <t>ほじょきん</t>
    </rPh>
    <rPh sb="6" eb="8">
      <t>たいしょう</t>
    </rPh>
    <rPh sb="9" eb="11">
      <t>げんめん</t>
    </rPh>
    <rPh sb="12" eb="14">
      <t>せたい</t>
    </rPh>
    <rPh sb="14" eb="16">
      <t>いちらん</t>
    </rPh>
    <phoneticPr fontId="1" type="Hiragana"/>
  </si>
  <si>
    <t>（Ｃ）</t>
  </si>
  <si>
    <t>京塚</t>
  </si>
  <si>
    <t>（Ａ）</t>
  </si>
  <si>
    <t>の利用状況を記入してください。</t>
    <rPh sb="1" eb="3">
      <t>りよう</t>
    </rPh>
    <rPh sb="3" eb="5">
      <t>じょうきょう</t>
    </rPh>
    <rPh sb="6" eb="8">
      <t>きにゅう</t>
    </rPh>
    <phoneticPr fontId="1" type="Hiragana"/>
  </si>
  <si>
    <t>高岡町小山田</t>
  </si>
  <si>
    <t>佐土原町下那珂</t>
  </si>
  <si>
    <t>ﾋﾛﾊﾗ</t>
  </si>
  <si>
    <t>ｷﾀｶﾜｳﾁﾁｮｳ</t>
  </si>
  <si>
    <t>Ｎｏ</t>
  </si>
  <si>
    <t>阿波岐原町</t>
  </si>
  <si>
    <t>所属班名</t>
    <rPh sb="0" eb="2">
      <t>しょぞく</t>
    </rPh>
    <rPh sb="2" eb="4">
      <t>はんめい</t>
    </rPh>
    <phoneticPr fontId="1" type="Hiragana"/>
  </si>
  <si>
    <t>減免後の会費徴収額</t>
    <rPh sb="0" eb="2">
      <t>げんめん</t>
    </rPh>
    <rPh sb="2" eb="3">
      <t>ご</t>
    </rPh>
    <rPh sb="4" eb="6">
      <t>かいひ</t>
    </rPh>
    <rPh sb="6" eb="8">
      <t>ちょうしゅう</t>
    </rPh>
    <rPh sb="8" eb="9">
      <t>がく</t>
    </rPh>
    <phoneticPr fontId="1" type="Hiragana"/>
  </si>
  <si>
    <t>その他</t>
    <rPh sb="2" eb="3">
      <t>た</t>
    </rPh>
    <phoneticPr fontId="1" type="Hiragana"/>
  </si>
  <si>
    <t>班</t>
    <rPh sb="0" eb="1">
      <t>はん</t>
    </rPh>
    <phoneticPr fontId="1" type="Hiragana"/>
  </si>
  <si>
    <t>減免の理由</t>
    <rPh sb="0" eb="2">
      <t>げんめん</t>
    </rPh>
    <rPh sb="3" eb="5">
      <t>りゆう</t>
    </rPh>
    <phoneticPr fontId="1" type="Hiragana"/>
  </si>
  <si>
    <t>神宮東</t>
  </si>
  <si>
    <t>城ケ崎</t>
  </si>
  <si>
    <t>谷川</t>
  </si>
  <si>
    <t>（内訳　補助金対象世帯数</t>
  </si>
  <si>
    <t>ｼﾓﾊﾗﾁｮｳ</t>
  </si>
  <si>
    <t>ｶｴﾀﾞ</t>
  </si>
  <si>
    <t>一　般　世　帯</t>
    <rPh sb="0" eb="1">
      <t>いち</t>
    </rPh>
    <rPh sb="2" eb="3">
      <t>はん</t>
    </rPh>
    <rPh sb="4" eb="5">
      <t>よ</t>
    </rPh>
    <rPh sb="6" eb="7">
      <t>おび</t>
    </rPh>
    <phoneticPr fontId="1" type="Hiragana"/>
  </si>
  <si>
    <t>別添「委任状が必要となる口座名義一覧」で指定されている名義以外は必要）</t>
    <rPh sb="0" eb="2">
      <t>べってん</t>
    </rPh>
    <rPh sb="3" eb="6">
      <t>いにんじょう</t>
    </rPh>
    <rPh sb="7" eb="9">
      <t>ひつよう</t>
    </rPh>
    <rPh sb="12" eb="14">
      <t>こうざ</t>
    </rPh>
    <rPh sb="14" eb="16">
      <t>めいぎ</t>
    </rPh>
    <rPh sb="16" eb="18">
      <t>いちらん</t>
    </rPh>
    <rPh sb="20" eb="22">
      <t>してい</t>
    </rPh>
    <rPh sb="27" eb="29">
      <t>めいぎ</t>
    </rPh>
    <rPh sb="29" eb="31">
      <t>いがい</t>
    </rPh>
    <rPh sb="32" eb="34">
      <t>ひつよう</t>
    </rPh>
    <phoneticPr fontId="1" type="Hiragana"/>
  </si>
  <si>
    <t>一般世帯以外</t>
    <rPh sb="0" eb="2">
      <t>いっぱん</t>
    </rPh>
    <rPh sb="2" eb="4">
      <t>せたい</t>
    </rPh>
    <rPh sb="4" eb="6">
      <t>いがい</t>
    </rPh>
    <phoneticPr fontId="1" type="Hiragana"/>
  </si>
  <si>
    <t>ﾐﾅﾄ</t>
  </si>
  <si>
    <t>ｱｻﾋ</t>
  </si>
  <si>
    <t>会費徴収世帯</t>
    <rPh sb="0" eb="2">
      <t>かいひ</t>
    </rPh>
    <rPh sb="2" eb="4">
      <t>ちょうしゅう</t>
    </rPh>
    <rPh sb="4" eb="6">
      <t>せたい</t>
    </rPh>
    <phoneticPr fontId="1" type="Hiragana"/>
  </si>
  <si>
    <t>小松台南町</t>
  </si>
  <si>
    <t>（法人、団体など）</t>
    <rPh sb="1" eb="3">
      <t>ほうじん</t>
    </rPh>
    <rPh sb="4" eb="6">
      <t>だんたい</t>
    </rPh>
    <phoneticPr fontId="1" type="Hiragana"/>
  </si>
  <si>
    <t>⑤通帳の写し</t>
    <rPh sb="1" eb="3">
      <t>つうちょう</t>
    </rPh>
    <rPh sb="4" eb="5">
      <t>うつ</t>
    </rPh>
    <phoneticPr fontId="1" type="Hiragana"/>
  </si>
  <si>
    <t>元宮町</t>
  </si>
  <si>
    <t>ｻﾄﾞﾜﾗﾁｮｳｶﾐﾀｼﾞﾏ</t>
  </si>
  <si>
    <t>（Ａ）＋（Ｂ）＋（Ｃ）</t>
  </si>
  <si>
    <t>ﾀﾆｶﾞﾜ</t>
  </si>
  <si>
    <t>㊞</t>
  </si>
  <si>
    <t>桜町</t>
  </si>
  <si>
    <t>ｳｷﾉｼﾞｮｳﾁｮｳ</t>
  </si>
  <si>
    <t>会費の減免に関する規約、会則等（※減免世帯を含む補助申請の場合）</t>
    <rPh sb="0" eb="2">
      <t>かいひ</t>
    </rPh>
    <rPh sb="3" eb="5">
      <t>げんめん</t>
    </rPh>
    <rPh sb="6" eb="7">
      <t>かん</t>
    </rPh>
    <rPh sb="9" eb="11">
      <t>きやく</t>
    </rPh>
    <rPh sb="12" eb="14">
      <t>かいそく</t>
    </rPh>
    <rPh sb="14" eb="15">
      <t>とう</t>
    </rPh>
    <rPh sb="17" eb="19">
      <t>げんめん</t>
    </rPh>
    <rPh sb="19" eb="21">
      <t>せたい</t>
    </rPh>
    <rPh sb="22" eb="23">
      <t>ふく</t>
    </rPh>
    <rPh sb="24" eb="26">
      <t>ほじょ</t>
    </rPh>
    <rPh sb="26" eb="28">
      <t>しんせい</t>
    </rPh>
    <rPh sb="29" eb="31">
      <t>ばあい</t>
    </rPh>
    <phoneticPr fontId="1" type="Hiragana"/>
  </si>
  <si>
    <t>太田</t>
  </si>
  <si>
    <t>所属
班名</t>
    <rPh sb="0" eb="2">
      <t>しょぞく</t>
    </rPh>
    <rPh sb="3" eb="5">
      <t>はんめい</t>
    </rPh>
    <phoneticPr fontId="1" type="Hiragana"/>
  </si>
  <si>
    <t>殿</t>
    <rPh sb="0" eb="1">
      <t>どの</t>
    </rPh>
    <phoneticPr fontId="1" type="Hiragana"/>
  </si>
  <si>
    <t>南方町</t>
  </si>
  <si>
    <t>円を請求いたします。</t>
    <rPh sb="0" eb="1">
      <t>えん</t>
    </rPh>
    <rPh sb="2" eb="4">
      <t>せいきゅう</t>
    </rPh>
    <phoneticPr fontId="1" type="Hiragana"/>
  </si>
  <si>
    <t>新栄町</t>
  </si>
  <si>
    <t>北高松町</t>
  </si>
  <si>
    <t>※太線の枠内のみご記入ください</t>
    <rPh sb="1" eb="3">
      <t>ふとせん</t>
    </rPh>
    <rPh sb="4" eb="6">
      <t>わくない</t>
    </rPh>
    <rPh sb="9" eb="11">
      <t>きにゅう</t>
    </rPh>
    <phoneticPr fontId="1" type="Hiragana"/>
  </si>
  <si>
    <t>宮崎市長</t>
    <rPh sb="0" eb="4">
      <t>みやざきしちょう</t>
    </rPh>
    <phoneticPr fontId="1" type="Hiragana"/>
  </si>
  <si>
    <t>●　館を単独で管理している場合</t>
    <rPh sb="2" eb="3">
      <t>かん</t>
    </rPh>
    <rPh sb="4" eb="6">
      <t>たんどく</t>
    </rPh>
    <rPh sb="7" eb="9">
      <t>かんり</t>
    </rPh>
    <rPh sb="13" eb="15">
      <t>ばあい</t>
    </rPh>
    <phoneticPr fontId="1" type="Hiragana"/>
  </si>
  <si>
    <t>永楽町</t>
  </si>
  <si>
    <t>※必要に応じて灰色の網掛け部分を変更してください。</t>
    <rPh sb="1" eb="3">
      <t>ひつよう</t>
    </rPh>
    <rPh sb="4" eb="5">
      <t>おう</t>
    </rPh>
    <rPh sb="7" eb="9">
      <t>はいいろ</t>
    </rPh>
    <rPh sb="10" eb="12">
      <t>あみか</t>
    </rPh>
    <rPh sb="13" eb="15">
      <t>ぶぶん</t>
    </rPh>
    <rPh sb="16" eb="18">
      <t>へんこう</t>
    </rPh>
    <phoneticPr fontId="1" type="Hiragana"/>
  </si>
  <si>
    <r>
      <t>　　　における表決権を有する</t>
    </r>
    <r>
      <rPr>
        <b/>
        <u/>
        <sz val="13"/>
        <color auto="1"/>
        <rFont val="ＭＳ 明朝"/>
      </rPr>
      <t>一般世帯の世帯数</t>
    </r>
    <r>
      <rPr>
        <sz val="13"/>
        <color auto="1"/>
        <rFont val="ＭＳ 明朝"/>
      </rPr>
      <t>を記載してください。</t>
    </r>
  </si>
  <si>
    <t>住　所</t>
    <rPh sb="0" eb="1">
      <t>じゅう</t>
    </rPh>
    <rPh sb="2" eb="3">
      <t>ところ</t>
    </rPh>
    <phoneticPr fontId="1" type="Hiragana"/>
  </si>
  <si>
    <t>氏　名</t>
    <rPh sb="0" eb="1">
      <t>し</t>
    </rPh>
    <rPh sb="2" eb="3">
      <t>な</t>
    </rPh>
    <phoneticPr fontId="1" type="Hiragana"/>
  </si>
  <si>
    <t>　自治会補助金として、</t>
  </si>
  <si>
    <t>ﾀｶｵｶﾁｮｳｺﾞﾁｮｳ(1-3137ﾊﾞﾝﾁ)</t>
  </si>
  <si>
    <t>●電話番号（※館に電話を引いている場合）</t>
    <rPh sb="1" eb="3">
      <t>でんわ</t>
    </rPh>
    <rPh sb="3" eb="5">
      <t>ばんごう</t>
    </rPh>
    <rPh sb="7" eb="8">
      <t>かん</t>
    </rPh>
    <rPh sb="9" eb="11">
      <t>でんわ</t>
    </rPh>
    <rPh sb="12" eb="13">
      <t>ひ</t>
    </rPh>
    <rPh sb="17" eb="19">
      <t>ばあい</t>
    </rPh>
    <phoneticPr fontId="1" type="Hiragana"/>
  </si>
  <si>
    <t>宮の元町</t>
  </si>
  <si>
    <t>実績報告書を提出します。</t>
  </si>
  <si>
    <t>交付申請額</t>
    <rPh sb="0" eb="2">
      <t>こうふ</t>
    </rPh>
    <rPh sb="2" eb="4">
      <t>しんせい</t>
    </rPh>
    <rPh sb="4" eb="5">
      <t>がく</t>
    </rPh>
    <phoneticPr fontId="1" type="Hiragana"/>
  </si>
  <si>
    <t>円</t>
    <rPh sb="0" eb="1">
      <t>えん</t>
    </rPh>
    <phoneticPr fontId="1" type="Hiragana"/>
  </si>
  <si>
    <t>私は、宮崎市自治会連合会会長を代理人とし、下記の権限を委任いたします。</t>
    <rPh sb="0" eb="1">
      <t>わたし</t>
    </rPh>
    <rPh sb="3" eb="6">
      <t>みやざきし</t>
    </rPh>
    <rPh sb="6" eb="9">
      <t>じちかい</t>
    </rPh>
    <rPh sb="9" eb="12">
      <t>れんごうかい</t>
    </rPh>
    <rPh sb="12" eb="14">
      <t>かいちょう</t>
    </rPh>
    <rPh sb="15" eb="18">
      <t>だいりにん</t>
    </rPh>
    <rPh sb="21" eb="23">
      <t>かき</t>
    </rPh>
    <rPh sb="24" eb="26">
      <t>けんげん</t>
    </rPh>
    <rPh sb="27" eb="29">
      <t>いにん</t>
    </rPh>
    <phoneticPr fontId="1" type="Hiragana"/>
  </si>
  <si>
    <t>館長</t>
  </si>
  <si>
    <t>ﾊﾅｶﾞｼﾏﾁｮｳ</t>
  </si>
  <si>
    <t>ｱﾜｷｶﾞﾊﾗﾁｮｳ</t>
  </si>
  <si>
    <t>×１世帯1,800円）</t>
  </si>
  <si>
    <t>　</t>
  </si>
  <si>
    <t>ﾃﾝﾏﾝ</t>
  </si>
  <si>
    <t>佐土原町石崎</t>
  </si>
  <si>
    <t>添付書類</t>
    <rPh sb="0" eb="2">
      <t>てんぷ</t>
    </rPh>
    <rPh sb="2" eb="4">
      <t>しょるい</t>
    </rPh>
    <phoneticPr fontId="1" type="Hiragana"/>
  </si>
  <si>
    <t>4. 書類の提出（２．と３，の書類を合わせて提出してください）</t>
    <rPh sb="3" eb="5">
      <t>しょるい</t>
    </rPh>
    <rPh sb="6" eb="8">
      <t>ていしゅつ</t>
    </rPh>
    <rPh sb="15" eb="17">
      <t>しょるい</t>
    </rPh>
    <rPh sb="18" eb="19">
      <t>あ</t>
    </rPh>
    <rPh sb="22" eb="24">
      <t>ていしゅつ</t>
    </rPh>
    <phoneticPr fontId="1" type="Hiragana"/>
  </si>
  <si>
    <t>記</t>
    <rPh sb="0" eb="1">
      <t>き</t>
    </rPh>
    <phoneticPr fontId="1" type="Hiragana"/>
  </si>
  <si>
    <t>1．</t>
  </si>
  <si>
    <t>入力する項目</t>
    <rPh sb="0" eb="2">
      <t>にゅうりょく</t>
    </rPh>
    <rPh sb="4" eb="6">
      <t>こうもく</t>
    </rPh>
    <phoneticPr fontId="1" type="Hiragana"/>
  </si>
  <si>
    <t>円のうち</t>
    <rPh sb="0" eb="1">
      <t>えん</t>
    </rPh>
    <phoneticPr fontId="1" type="Hiragana"/>
  </si>
  <si>
    <t>館長の氏名</t>
    <rPh sb="0" eb="2">
      <t>かんちょう</t>
    </rPh>
    <rPh sb="3" eb="5">
      <t>しめい</t>
    </rPh>
    <phoneticPr fontId="1" type="Hiragana"/>
  </si>
  <si>
    <t>４．活動拠点となる建物を有していない（※問３、問４の回答は必要ありません。口座情報へ進んでください。）</t>
    <rPh sb="2" eb="4">
      <t>かつどう</t>
    </rPh>
    <rPh sb="4" eb="6">
      <t>きょてん</t>
    </rPh>
    <rPh sb="9" eb="11">
      <t>たてもの</t>
    </rPh>
    <rPh sb="12" eb="13">
      <t>ゆう</t>
    </rPh>
    <rPh sb="20" eb="21">
      <t>とい</t>
    </rPh>
    <rPh sb="23" eb="24">
      <t>とい</t>
    </rPh>
    <rPh sb="26" eb="28">
      <t>かいとう</t>
    </rPh>
    <rPh sb="29" eb="31">
      <t>ひつよう</t>
    </rPh>
    <rPh sb="37" eb="39">
      <t>こうざ</t>
    </rPh>
    <rPh sb="39" eb="41">
      <t>じょうほう</t>
    </rPh>
    <rPh sb="42" eb="43">
      <t>すす</t>
    </rPh>
    <phoneticPr fontId="1" type="Hiragana"/>
  </si>
  <si>
    <t>自治会(区会)長名</t>
  </si>
  <si>
    <t>　→　４と回答された方は、ここで終了です。</t>
    <rPh sb="5" eb="7">
      <t>かいとう</t>
    </rPh>
    <rPh sb="10" eb="11">
      <t>かた</t>
    </rPh>
    <rPh sb="16" eb="18">
      <t>しゅうりょう</t>
    </rPh>
    <phoneticPr fontId="1" type="Hiragana"/>
  </si>
  <si>
    <t>宮崎市自治会連合会負担金として受領すること。</t>
    <rPh sb="0" eb="3">
      <t>みやざきし</t>
    </rPh>
    <rPh sb="3" eb="6">
      <t>じちかい</t>
    </rPh>
    <rPh sb="6" eb="9">
      <t>れんごうかい</t>
    </rPh>
    <rPh sb="9" eb="12">
      <t>ふたんきん</t>
    </rPh>
    <rPh sb="15" eb="17">
      <t>じゅりょう</t>
    </rPh>
    <phoneticPr fontId="1" type="Hiragana"/>
  </si>
  <si>
    <t>2．</t>
  </si>
  <si>
    <t>事業計画書</t>
    <rPh sb="0" eb="2">
      <t>じぎょう</t>
    </rPh>
    <rPh sb="2" eb="5">
      <t>けいかくしょ</t>
    </rPh>
    <phoneticPr fontId="1" type="Hiragana"/>
  </si>
  <si>
    <t>　3．その他</t>
    <rPh sb="5" eb="6">
      <t>た</t>
    </rPh>
    <phoneticPr fontId="1" type="Hiragana"/>
  </si>
  <si>
    <t>ﾐﾔﾜｷﾁｮｳ</t>
  </si>
  <si>
    <t>収支予算書</t>
    <rPh sb="0" eb="2">
      <t>しゅうし</t>
    </rPh>
    <rPh sb="2" eb="5">
      <t>よさんしょ</t>
    </rPh>
    <phoneticPr fontId="1" type="Hiragana"/>
  </si>
  <si>
    <t>〔委任者〕</t>
    <rPh sb="1" eb="3">
      <t>いにん</t>
    </rPh>
    <rPh sb="3" eb="4">
      <t>もの</t>
    </rPh>
    <phoneticPr fontId="1" type="Hiragana"/>
  </si>
  <si>
    <t>宮崎市橘通西１－１－２</t>
    <rPh sb="0" eb="3">
      <t>みやざきし</t>
    </rPh>
    <rPh sb="3" eb="5">
      <t>たちばなどおり</t>
    </rPh>
    <rPh sb="5" eb="6">
      <t>にし</t>
    </rPh>
    <phoneticPr fontId="1" type="Hiragana"/>
  </si>
  <si>
    <t>自治会補助金対象減免世帯一覧（※減免世帯を含む補助申請の場合）</t>
    <rPh sb="0" eb="3">
      <t>じちかい</t>
    </rPh>
    <rPh sb="3" eb="6">
      <t>ほじょきん</t>
    </rPh>
    <rPh sb="6" eb="8">
      <t>たいしょう</t>
    </rPh>
    <rPh sb="8" eb="10">
      <t>げんめん</t>
    </rPh>
    <rPh sb="10" eb="12">
      <t>せたい</t>
    </rPh>
    <rPh sb="12" eb="14">
      <t>いちらん</t>
    </rPh>
    <rPh sb="16" eb="18">
      <t>げんめん</t>
    </rPh>
    <rPh sb="18" eb="20">
      <t>せたい</t>
    </rPh>
    <rPh sb="21" eb="22">
      <t>ふく</t>
    </rPh>
    <rPh sb="23" eb="25">
      <t>ほじょ</t>
    </rPh>
    <rPh sb="25" eb="27">
      <t>しんせい</t>
    </rPh>
    <rPh sb="28" eb="30">
      <t>ばあい</t>
    </rPh>
    <phoneticPr fontId="1" type="Hiragana"/>
  </si>
  <si>
    <t>宮崎市自治会連合会会長</t>
    <rPh sb="0" eb="3">
      <t>みやざきし</t>
    </rPh>
    <rPh sb="3" eb="6">
      <t>じちかい</t>
    </rPh>
    <rPh sb="6" eb="9">
      <t>れんごうかい</t>
    </rPh>
    <rPh sb="9" eb="11">
      <t>かいちょう</t>
    </rPh>
    <phoneticPr fontId="1" type="Hiragana"/>
  </si>
  <si>
    <t>有田</t>
  </si>
  <si>
    <t>平和が丘北町</t>
  </si>
  <si>
    <t>様式２</t>
    <rPh sb="0" eb="2">
      <t>ようしき</t>
    </rPh>
    <phoneticPr fontId="1" type="Hiragana"/>
  </si>
  <si>
    <t>ｻｸﾗﾏﾁ</t>
  </si>
  <si>
    <t>注意事項</t>
    <rPh sb="0" eb="4">
      <t>ちゅうい</t>
    </rPh>
    <phoneticPr fontId="1" type="Hiragana"/>
  </si>
  <si>
    <t>１．自治会組織と同一であり館を単独で管理（※問4へ進んでください。）</t>
    <rPh sb="2" eb="5">
      <t>じちかい</t>
    </rPh>
    <rPh sb="5" eb="7">
      <t>そしき</t>
    </rPh>
    <rPh sb="8" eb="10">
      <t>どういつ</t>
    </rPh>
    <rPh sb="13" eb="14">
      <t>やかた</t>
    </rPh>
    <rPh sb="15" eb="17">
      <t>たんどく</t>
    </rPh>
    <rPh sb="18" eb="20">
      <t>かんり</t>
    </rPh>
    <rPh sb="22" eb="23">
      <t>とい</t>
    </rPh>
    <rPh sb="25" eb="26">
      <t>すす</t>
    </rPh>
    <phoneticPr fontId="1" type="Hiragana"/>
  </si>
  <si>
    <t>清水</t>
  </si>
  <si>
    <t>ｷﾖﾀｹﾁｮｳｼｮｳﾃﾞ</t>
  </si>
  <si>
    <t>生目</t>
  </si>
  <si>
    <t>補助金等交付申請書</t>
    <rPh sb="0" eb="3">
      <t>ほじょきん</t>
    </rPh>
    <rPh sb="3" eb="4">
      <t>とう</t>
    </rPh>
    <rPh sb="4" eb="6">
      <t>こうふ</t>
    </rPh>
    <rPh sb="6" eb="9">
      <t>しんせいしょ</t>
    </rPh>
    <phoneticPr fontId="1" type="Hiragana"/>
  </si>
  <si>
    <t>【受任者】</t>
  </si>
  <si>
    <t>清武町木原</t>
  </si>
  <si>
    <t>（イ）</t>
  </si>
  <si>
    <t>⑥自治公民館利用状況調べ</t>
    <rPh sb="1" eb="6">
      <t>じちこう</t>
    </rPh>
    <rPh sb="6" eb="10">
      <t>りようじ</t>
    </rPh>
    <rPh sb="10" eb="11">
      <t>しら</t>
    </rPh>
    <phoneticPr fontId="1" type="Hiragana"/>
  </si>
  <si>
    <t>自治会(区会)長</t>
    <rPh sb="0" eb="3">
      <t>じちかい</t>
    </rPh>
    <rPh sb="4" eb="6">
      <t>くかい</t>
    </rPh>
    <rPh sb="7" eb="8">
      <t>ちょう</t>
    </rPh>
    <phoneticPr fontId="1" type="Hiragana"/>
  </si>
  <si>
    <t>ﾏﾅﾋﾞﾉ</t>
  </si>
  <si>
    <t>郡司分</t>
  </si>
  <si>
    <t>ｲｷﾒﾀﾞｲﾋｶﾞｼ</t>
  </si>
  <si>
    <t>ｸﾏﾉ</t>
  </si>
  <si>
    <t>（〇〇公民館、〇〇コミュニティセンター、〇〇集会所など）</t>
    <rPh sb="3" eb="6">
      <t>こうみんかん</t>
    </rPh>
    <rPh sb="22" eb="24">
      <t>しゅうかい</t>
    </rPh>
    <rPh sb="24" eb="25">
      <t>じょ</t>
    </rPh>
    <phoneticPr fontId="1" type="Hiragana"/>
  </si>
  <si>
    <t>原町</t>
  </si>
  <si>
    <t>本郷北方</t>
  </si>
  <si>
    <t>ｼｮｳｴｲﾁｮｳ</t>
  </si>
  <si>
    <t>ｳﾘｭｳﾉ(ｿﾉﾀ)</t>
  </si>
  <si>
    <t>昭和町</t>
  </si>
  <si>
    <t>ｱｵﾊﾞﾁｮｳ</t>
  </si>
  <si>
    <t>新別府町</t>
  </si>
  <si>
    <r>
      <t>（Ｂ）</t>
    </r>
    <r>
      <rPr>
        <sz val="12"/>
        <color auto="1"/>
        <rFont val="ＭＳ ゴシック"/>
      </rPr>
      <t>「会費減免世帯」の欄は、会費を減額又は免除されている自治会（区会）の総</t>
    </r>
    <rPh sb="4" eb="6">
      <t>かいひ</t>
    </rPh>
    <rPh sb="6" eb="8">
      <t>げんめん</t>
    </rPh>
    <rPh sb="8" eb="10">
      <t>せたい</t>
    </rPh>
    <rPh sb="12" eb="13">
      <t>らん</t>
    </rPh>
    <rPh sb="15" eb="17">
      <t>かいひ</t>
    </rPh>
    <rPh sb="18" eb="20">
      <t>げんがく</t>
    </rPh>
    <rPh sb="20" eb="21">
      <t>また</t>
    </rPh>
    <rPh sb="22" eb="24">
      <t>めんじょ</t>
    </rPh>
    <rPh sb="29" eb="32">
      <t>じちかい</t>
    </rPh>
    <rPh sb="33" eb="35">
      <t>くかい</t>
    </rPh>
    <rPh sb="37" eb="38">
      <t>ふさ</t>
    </rPh>
    <phoneticPr fontId="1" type="Hiragana"/>
  </si>
  <si>
    <t>ﾐﾅﾐﾊﾅｶﾞｼﾏﾁｮｳ</t>
  </si>
  <si>
    <t>柏原</t>
  </si>
  <si>
    <t>申請者の住所</t>
  </si>
  <si>
    <t>（受任者）</t>
    <rPh sb="1" eb="3">
      <t>じゅにん</t>
    </rPh>
    <rPh sb="3" eb="4">
      <t>しゃ</t>
    </rPh>
    <phoneticPr fontId="1" type="Hiragana"/>
  </si>
  <si>
    <t>ｹﾞﾝﾄﾞｳﾁｮｳ</t>
  </si>
  <si>
    <t>ｷﾖﾀｹﾁｮｳｵｶ</t>
  </si>
  <si>
    <t>恒久南</t>
  </si>
  <si>
    <t>ﾊﾅﾔﾏﾃﾋｶﾞｼ</t>
  </si>
  <si>
    <t>館長</t>
    <rPh sb="0" eb="2">
      <t>かんちょう</t>
    </rPh>
    <phoneticPr fontId="1" type="Hiragana"/>
  </si>
  <si>
    <t>防 犯 灯 補 助 金 交 付 請 求 書</t>
    <rPh sb="0" eb="1">
      <t>ぼう</t>
    </rPh>
    <rPh sb="6" eb="7">
      <t>ほ</t>
    </rPh>
    <rPh sb="8" eb="9">
      <t>すけ</t>
    </rPh>
    <rPh sb="10" eb="11">
      <t>かね</t>
    </rPh>
    <rPh sb="12" eb="13">
      <t>こう</t>
    </rPh>
    <rPh sb="14" eb="15">
      <t>つき</t>
    </rPh>
    <rPh sb="16" eb="17">
      <t>しょう</t>
    </rPh>
    <rPh sb="18" eb="19">
      <t>もとむ</t>
    </rPh>
    <rPh sb="20" eb="21">
      <t>しょ</t>
    </rPh>
    <phoneticPr fontId="1" type="Hiragana"/>
  </si>
  <si>
    <t>通帳名義が自治会長ではない場合、委任状が必要です</t>
  </si>
  <si>
    <t>江平西</t>
  </si>
  <si>
    <t>ｿｼﾁｮｳ</t>
  </si>
  <si>
    <t>ｱｵｼﾏﾆｼ</t>
  </si>
  <si>
    <t>交 付 申 請 額</t>
    <rPh sb="0" eb="1">
      <t>こう</t>
    </rPh>
    <rPh sb="2" eb="3">
      <t>つき</t>
    </rPh>
    <rPh sb="4" eb="5">
      <t>しん</t>
    </rPh>
    <rPh sb="6" eb="7">
      <t>しょう</t>
    </rPh>
    <rPh sb="8" eb="9">
      <t>がく</t>
    </rPh>
    <phoneticPr fontId="1" type="Hiragana"/>
  </si>
  <si>
    <t>防犯灯維持管理費補助金として次のとおり請求します。</t>
    <rPh sb="0" eb="3">
      <t>ぼうはんとう</t>
    </rPh>
    <rPh sb="3" eb="5">
      <t>いじ</t>
    </rPh>
    <rPh sb="5" eb="7">
      <t>かんり</t>
    </rPh>
    <rPh sb="7" eb="8">
      <t>ひ</t>
    </rPh>
    <rPh sb="8" eb="11">
      <t>ほじょきん</t>
    </rPh>
    <rPh sb="14" eb="15">
      <t>つぎ</t>
    </rPh>
    <rPh sb="19" eb="21">
      <t>せいきゅう</t>
    </rPh>
    <phoneticPr fontId="1" type="Hiragana"/>
  </si>
  <si>
    <t>事業実施報告書</t>
    <rPh sb="0" eb="4">
      <t>じぎ</t>
    </rPh>
    <rPh sb="4" eb="7">
      <t>ほうこくしょ</t>
    </rPh>
    <phoneticPr fontId="1" type="Hiragana"/>
  </si>
  <si>
    <t>区        分</t>
    <rPh sb="0" eb="1">
      <t>く</t>
    </rPh>
    <rPh sb="9" eb="10">
      <t>ふん</t>
    </rPh>
    <phoneticPr fontId="1" type="Hiragana"/>
  </si>
  <si>
    <t>ｶﾞｸｴﾝｷﾊﾞﾅﾀﾞｲｷﾀ</t>
  </si>
  <si>
    <t>※自治会(区会)加入世帯数は、表決権を持たない法人や団体など賛助会員を含めて</t>
    <rPh sb="1" eb="4">
      <t>じちかい</t>
    </rPh>
    <rPh sb="5" eb="7">
      <t>くかい</t>
    </rPh>
    <rPh sb="8" eb="10">
      <t>かにゅう</t>
    </rPh>
    <rPh sb="10" eb="13">
      <t>せたいすう</t>
    </rPh>
    <rPh sb="15" eb="17">
      <t>ひょうけつ</t>
    </rPh>
    <rPh sb="17" eb="18">
      <t>けん</t>
    </rPh>
    <rPh sb="19" eb="20">
      <t>も</t>
    </rPh>
    <rPh sb="23" eb="25">
      <t>ほうじん</t>
    </rPh>
    <rPh sb="26" eb="28">
      <t>だんたい</t>
    </rPh>
    <rPh sb="30" eb="32">
      <t>さんじょ</t>
    </rPh>
    <rPh sb="32" eb="34">
      <t>かいいん</t>
    </rPh>
    <rPh sb="35" eb="36">
      <t>ふく</t>
    </rPh>
    <phoneticPr fontId="1" type="Hiragana"/>
  </si>
  <si>
    <t>防犯灯維持管理費補助</t>
    <rPh sb="0" eb="3">
      <t>ぼうはんとう</t>
    </rPh>
    <rPh sb="3" eb="5">
      <t>いじ</t>
    </rPh>
    <rPh sb="5" eb="7">
      <t>かんり</t>
    </rPh>
    <rPh sb="7" eb="8">
      <t>ひ</t>
    </rPh>
    <rPh sb="8" eb="10">
      <t>ほじょ</t>
    </rPh>
    <phoneticPr fontId="1" type="Hiragana"/>
  </si>
  <si>
    <t>瀬頭</t>
  </si>
  <si>
    <t>西池町</t>
  </si>
  <si>
    <t>波島</t>
  </si>
  <si>
    <t>ｴﾋﾗﾋｶﾞｼﾏﾁ</t>
  </si>
  <si>
    <t>役　　　職</t>
    <rPh sb="0" eb="1">
      <t>やく</t>
    </rPh>
    <rPh sb="4" eb="5">
      <t>しょく</t>
    </rPh>
    <phoneticPr fontId="1" type="Hiragana"/>
  </si>
  <si>
    <t>ｼｮｳﾜﾁｮｳ</t>
  </si>
  <si>
    <t>灯  数</t>
    <rPh sb="0" eb="1">
      <t>ひ</t>
    </rPh>
    <rPh sb="3" eb="4">
      <t>かず</t>
    </rPh>
    <phoneticPr fontId="1" type="Hiragana"/>
  </si>
  <si>
    <t>内海</t>
  </si>
  <si>
    <t>小    計</t>
    <rPh sb="0" eb="1">
      <t>しょう</t>
    </rPh>
    <rPh sb="5" eb="6">
      <t>けい</t>
    </rPh>
    <phoneticPr fontId="1" type="Hiragana"/>
  </si>
  <si>
    <t>大坪西</t>
  </si>
  <si>
    <t>請 求 金 額</t>
    <rPh sb="0" eb="1">
      <t>しょう</t>
    </rPh>
    <rPh sb="2" eb="3">
      <t>もとむ</t>
    </rPh>
    <rPh sb="4" eb="5">
      <t>かね</t>
    </rPh>
    <rPh sb="6" eb="7">
      <t>がく</t>
    </rPh>
    <phoneticPr fontId="1" type="Hiragana"/>
  </si>
  <si>
    <t>氏　　　名</t>
    <rPh sb="0" eb="1">
      <t>し</t>
    </rPh>
    <rPh sb="4" eb="5">
      <t>な</t>
    </rPh>
    <phoneticPr fontId="1" type="Hiragana"/>
  </si>
  <si>
    <t>その他の詳細</t>
    <rPh sb="2" eb="3">
      <t>た</t>
    </rPh>
    <rPh sb="4" eb="6">
      <t>しょうさい</t>
    </rPh>
    <phoneticPr fontId="1" type="Hiragana"/>
  </si>
  <si>
    <t>ｺﾏﾂﾀﾞｲｷﾀﾏﾁ</t>
  </si>
  <si>
    <t>前年度補助金交付決定日</t>
    <rPh sb="0" eb="3">
      <t>ぜんねんど</t>
    </rPh>
    <rPh sb="3" eb="6">
      <t>ほじょきん</t>
    </rPh>
    <rPh sb="6" eb="11">
      <t>こうふけっ</t>
    </rPh>
    <phoneticPr fontId="1" type="Hiragana"/>
  </si>
  <si>
    <t>島之内</t>
  </si>
  <si>
    <t>（ 上限 ）</t>
    <rPh sb="2" eb="4">
      <t>じょうげん</t>
    </rPh>
    <phoneticPr fontId="1" type="Hiragana"/>
  </si>
  <si>
    <t>維持管理費</t>
    <rPh sb="0" eb="2">
      <t>いじ</t>
    </rPh>
    <rPh sb="2" eb="5">
      <t>かんりひ</t>
    </rPh>
    <phoneticPr fontId="1" type="Hiragana"/>
  </si>
  <si>
    <t>灯</t>
    <rPh sb="0" eb="1">
      <t>とう</t>
    </rPh>
    <phoneticPr fontId="1" type="Hiragana"/>
  </si>
  <si>
    <t>（委任者）</t>
  </si>
  <si>
    <t>１０Ｗ区分を超え
２０Ｗ区分以下の契約電灯</t>
    <rPh sb="3" eb="5">
      <t>くぶん</t>
    </rPh>
    <rPh sb="6" eb="7">
      <t>こ</t>
    </rPh>
    <phoneticPr fontId="1" type="Hiragana"/>
  </si>
  <si>
    <t>４０W区分以上の契約電灯</t>
  </si>
  <si>
    <t>ｼﾐｽﾞ</t>
  </si>
  <si>
    <t>ｵｲﾏﾂ</t>
  </si>
  <si>
    <t>ﾖｼﾑﾗﾁｮｳ</t>
  </si>
  <si>
    <t>自治公民館役員届</t>
    <rPh sb="0" eb="2">
      <t>じち</t>
    </rPh>
    <rPh sb="2" eb="5">
      <t>こうみんかん</t>
    </rPh>
    <rPh sb="5" eb="7">
      <t>やくいん</t>
    </rPh>
    <rPh sb="7" eb="8">
      <t>とどけ</t>
    </rPh>
    <phoneticPr fontId="1" type="Hiragana"/>
  </si>
  <si>
    <t>請　求　書</t>
  </si>
  <si>
    <t>清武町加納</t>
  </si>
  <si>
    <t>委　任　状</t>
    <rPh sb="0" eb="1">
      <t>い</t>
    </rPh>
    <rPh sb="2" eb="3">
      <t>にん</t>
    </rPh>
    <rPh sb="4" eb="5">
      <t>じょう</t>
    </rPh>
    <phoneticPr fontId="1" type="Hiragana"/>
  </si>
  <si>
    <t>付で交付決定のあった自治会助成事業に対する補助金等</t>
    <rPh sb="0" eb="1">
      <t>づけ</t>
    </rPh>
    <rPh sb="2" eb="4">
      <t>こうふ</t>
    </rPh>
    <rPh sb="4" eb="6">
      <t>けってい</t>
    </rPh>
    <phoneticPr fontId="1" type="Hiragana"/>
  </si>
  <si>
    <t>（ロ）</t>
  </si>
  <si>
    <t>補助金</t>
    <rPh sb="0" eb="3">
      <t>ほじょきん</t>
    </rPh>
    <phoneticPr fontId="1" type="Hiragana"/>
  </si>
  <si>
    <t>事業実施報告書</t>
    <rPh sb="0" eb="2">
      <t>じぎょう</t>
    </rPh>
    <rPh sb="2" eb="4">
      <t>じっし</t>
    </rPh>
    <rPh sb="4" eb="7">
      <t>ほうこくしょ</t>
    </rPh>
    <phoneticPr fontId="1" type="Hiragana"/>
  </si>
  <si>
    <t>自治公民館の利用状況調べ</t>
    <rPh sb="0" eb="2">
      <t>じち</t>
    </rPh>
    <rPh sb="2" eb="5">
      <t>こうみんかん</t>
    </rPh>
    <rPh sb="6" eb="8">
      <t>りよう</t>
    </rPh>
    <rPh sb="8" eb="10">
      <t>じょうきょう</t>
    </rPh>
    <rPh sb="10" eb="11">
      <t>しら</t>
    </rPh>
    <phoneticPr fontId="1" type="Hiragana"/>
  </si>
  <si>
    <t>大王町</t>
  </si>
  <si>
    <t>補 助 金 等 交 付 申 請 書</t>
    <rPh sb="0" eb="1">
      <t>ほ</t>
    </rPh>
    <rPh sb="2" eb="3">
      <t>すけ</t>
    </rPh>
    <rPh sb="4" eb="5">
      <t>かね</t>
    </rPh>
    <rPh sb="6" eb="7">
      <t>とう</t>
    </rPh>
    <rPh sb="8" eb="9">
      <t>こう</t>
    </rPh>
    <rPh sb="10" eb="11">
      <t>つき</t>
    </rPh>
    <rPh sb="12" eb="13">
      <t>しん</t>
    </rPh>
    <rPh sb="14" eb="15">
      <t>しょう</t>
    </rPh>
    <rPh sb="16" eb="17">
      <t>しょ</t>
    </rPh>
    <phoneticPr fontId="1" type="Hiragana"/>
  </si>
  <si>
    <t>ﾜﾁｶﾞﾜﾗ</t>
  </si>
  <si>
    <t>ｼﾝﾍﾞｯﾌﾟﾁｮｳ</t>
  </si>
  <si>
    <t>ｺﾏﾂﾀﾞｲﾆｼ</t>
  </si>
  <si>
    <t>小戸町</t>
  </si>
  <si>
    <t>自治公民館名</t>
    <rPh sb="0" eb="2">
      <t>じち</t>
    </rPh>
    <rPh sb="2" eb="5">
      <t>こうみんかん</t>
    </rPh>
    <rPh sb="5" eb="6">
      <t>めい</t>
    </rPh>
    <phoneticPr fontId="1" type="Hiragana"/>
  </si>
  <si>
    <t>宮崎市自治公民館運営費補助金交付にかかる受領に関する権限を、</t>
    <rPh sb="0" eb="3">
      <t>みやざきし</t>
    </rPh>
    <rPh sb="3" eb="5">
      <t>じち</t>
    </rPh>
    <rPh sb="5" eb="8">
      <t>こうみんかん</t>
    </rPh>
    <rPh sb="8" eb="10">
      <t>うんえい</t>
    </rPh>
    <rPh sb="10" eb="11">
      <t>ひ</t>
    </rPh>
    <rPh sb="11" eb="14">
      <t>ほじょきん</t>
    </rPh>
    <rPh sb="14" eb="16">
      <t>こうふ</t>
    </rPh>
    <rPh sb="20" eb="22">
      <t>じゅりょう</t>
    </rPh>
    <rPh sb="23" eb="24">
      <t>かん</t>
    </rPh>
    <phoneticPr fontId="1" type="Hiragana"/>
  </si>
  <si>
    <t>ﾀﾉﾁｮｳｱｹﾎﾞﾉ</t>
  </si>
  <si>
    <t>村角町</t>
  </si>
  <si>
    <t>本郷南方</t>
  </si>
  <si>
    <t>役　職</t>
    <rPh sb="0" eb="1">
      <t>やく</t>
    </rPh>
    <rPh sb="2" eb="3">
      <t>しょく</t>
    </rPh>
    <phoneticPr fontId="1" type="Hiragana"/>
  </si>
  <si>
    <t>他団体の役職名等
（自治会や子ども会など）</t>
    <rPh sb="0" eb="1">
      <t>た</t>
    </rPh>
    <rPh sb="1" eb="3">
      <t>だんたい</t>
    </rPh>
    <rPh sb="4" eb="7">
      <t>やくしょくめい</t>
    </rPh>
    <rPh sb="7" eb="8">
      <t>とう</t>
    </rPh>
    <rPh sb="10" eb="13">
      <t>じちかい</t>
    </rPh>
    <rPh sb="14" eb="15">
      <t>こ</t>
    </rPh>
    <rPh sb="17" eb="18">
      <t>かい</t>
    </rPh>
    <phoneticPr fontId="1" type="Hiragana"/>
  </si>
  <si>
    <r>
      <t>④補助事業実績報告書　</t>
    </r>
    <r>
      <rPr>
        <sz val="11"/>
        <color theme="7" tint="-0.5"/>
        <rFont val="游ゴシック"/>
      </rPr>
      <t>※令和５年度に補助金を受けた自治会のみ</t>
    </r>
    <rPh sb="1" eb="5">
      <t>ほじょ</t>
    </rPh>
    <rPh sb="5" eb="7">
      <t>じっせき</t>
    </rPh>
    <rPh sb="7" eb="10">
      <t>ほうこくしょ</t>
    </rPh>
    <rPh sb="12" eb="14">
      <t>れいわ</t>
    </rPh>
    <rPh sb="15" eb="17">
      <t>ねんど</t>
    </rPh>
    <rPh sb="18" eb="21">
      <t>ほじょきん</t>
    </rPh>
    <rPh sb="22" eb="23">
      <t>う</t>
    </rPh>
    <rPh sb="25" eb="28">
      <t>じちかい</t>
    </rPh>
    <phoneticPr fontId="1" type="Hiragana"/>
  </si>
  <si>
    <t>⑦自治会会員名簿</t>
    <rPh sb="1" eb="4">
      <t>じちかい</t>
    </rPh>
    <rPh sb="4" eb="6">
      <t>かいいん</t>
    </rPh>
    <rPh sb="6" eb="8">
      <t>めいぼ</t>
    </rPh>
    <phoneticPr fontId="1" type="Hiragana"/>
  </si>
  <si>
    <t>ｻｸﾗｶﾞｵｶﾁｮｳ</t>
  </si>
  <si>
    <t>（ハ）</t>
  </si>
  <si>
    <t>生目台東</t>
  </si>
  <si>
    <t>神宮西</t>
  </si>
  <si>
    <t>施設名：</t>
    <rPh sb="0" eb="2">
      <t>しせつ</t>
    </rPh>
    <rPh sb="2" eb="3">
      <t>めい</t>
    </rPh>
    <phoneticPr fontId="1" type="Hiragana"/>
  </si>
  <si>
    <t>自治会補助金対象　減免　世帯一覧</t>
  </si>
  <si>
    <t>中西町</t>
  </si>
  <si>
    <t>館　長</t>
    <rPh sb="0" eb="1">
      <t>やかた</t>
    </rPh>
    <rPh sb="2" eb="3">
      <t>ちょう</t>
    </rPh>
    <phoneticPr fontId="1" type="Hiragana"/>
  </si>
  <si>
    <t>清武町西新町</t>
  </si>
  <si>
    <t>ﾐﾔｻﾞｷｹﾝ</t>
  </si>
  <si>
    <t>※　規約等で定められている自治公民館（施設）の名称を記入してください。</t>
    <rPh sb="2" eb="4">
      <t>きやく</t>
    </rPh>
    <rPh sb="4" eb="5">
      <t>とう</t>
    </rPh>
    <rPh sb="6" eb="7">
      <t>さだ</t>
    </rPh>
    <rPh sb="13" eb="15">
      <t>じち</t>
    </rPh>
    <rPh sb="15" eb="18">
      <t>こうみんかん</t>
    </rPh>
    <rPh sb="19" eb="21">
      <t>しせつ</t>
    </rPh>
    <rPh sb="23" eb="25">
      <t>めいしょう</t>
    </rPh>
    <rPh sb="26" eb="28">
      <t>きにゅう</t>
    </rPh>
    <phoneticPr fontId="1" type="Hiragana"/>
  </si>
  <si>
    <t>館長の住所</t>
    <rPh sb="0" eb="2">
      <t>かんちょう</t>
    </rPh>
    <rPh sb="3" eb="5">
      <t>じゅうしょ</t>
    </rPh>
    <phoneticPr fontId="1" type="Hiragana"/>
  </si>
  <si>
    <t>＊職員記入欄＊</t>
    <rPh sb="1" eb="3">
      <t>しょくいん</t>
    </rPh>
    <rPh sb="3" eb="5">
      <t>きにゅう</t>
    </rPh>
    <rPh sb="5" eb="6">
      <t>らん</t>
    </rPh>
    <phoneticPr fontId="1" type="Hiragana"/>
  </si>
  <si>
    <t>宮脇町</t>
  </si>
  <si>
    <t>ｵｵﾂﾎﾞﾆｼ</t>
  </si>
  <si>
    <t>（所有者名義：</t>
    <rPh sb="1" eb="4">
      <t>しょゆうしゃ</t>
    </rPh>
    <rPh sb="4" eb="6">
      <t>めいぎ</t>
    </rPh>
    <phoneticPr fontId="1" type="Hiragana"/>
  </si>
  <si>
    <t>自治公民館利用状況調べ</t>
    <rPh sb="0" eb="5">
      <t>じちこうみんかん</t>
    </rPh>
    <rPh sb="5" eb="9">
      <t>りようじ</t>
    </rPh>
    <rPh sb="9" eb="10">
      <t>しら</t>
    </rPh>
    <phoneticPr fontId="1" type="Hiragana"/>
  </si>
  <si>
    <t>佐土原町西上那珂</t>
  </si>
  <si>
    <t>）</t>
  </si>
  <si>
    <t>　　　　ある場合は、本様式に替えて既存資料を添付していただいても構いません。</t>
    <rPh sb="6" eb="8">
      <t>ばあい</t>
    </rPh>
    <rPh sb="10" eb="11">
      <t>ほん</t>
    </rPh>
    <rPh sb="11" eb="13">
      <t>ようしき</t>
    </rPh>
    <rPh sb="14" eb="15">
      <t>か</t>
    </rPh>
    <rPh sb="17" eb="19">
      <t>きぞん</t>
    </rPh>
    <rPh sb="19" eb="21">
      <t>しりょう</t>
    </rPh>
    <rPh sb="22" eb="24">
      <t>てんぷ</t>
    </rPh>
    <rPh sb="32" eb="33">
      <t>かま</t>
    </rPh>
    <phoneticPr fontId="1" type="Hiragana"/>
  </si>
  <si>
    <t>ﾀﾆｶﾞﾜﾁｮｳ</t>
  </si>
  <si>
    <t>細江</t>
  </si>
  <si>
    <t>花殿町</t>
  </si>
  <si>
    <t>ﾀﾉﾁｮｳｺｳ</t>
  </si>
  <si>
    <t>北川内町</t>
  </si>
  <si>
    <t>委　任　状</t>
  </si>
  <si>
    <t>ﾖｼﾉ</t>
  </si>
  <si>
    <t>　円</t>
    <rPh sb="1" eb="2">
      <t>えん</t>
    </rPh>
    <phoneticPr fontId="1" type="Hiragana"/>
  </si>
  <si>
    <t>ｷﾀｺﾞﾝｹﾞﾝﾁｮｳ</t>
  </si>
  <si>
    <t>ﾎｿｴ(ｿﾉﾀ)</t>
  </si>
  <si>
    <t>ﾀｶｵｶﾁｮｳｼﾓｸﾗﾅｶﾞ</t>
  </si>
  <si>
    <t>（問２）自治公民館の利用状況について、</t>
    <rPh sb="1" eb="2">
      <t>とい</t>
    </rPh>
    <rPh sb="4" eb="6">
      <t>じち</t>
    </rPh>
    <rPh sb="6" eb="9">
      <t>こうみんかん</t>
    </rPh>
    <rPh sb="10" eb="12">
      <t>りよう</t>
    </rPh>
    <rPh sb="12" eb="14">
      <t>じょうきょう</t>
    </rPh>
    <phoneticPr fontId="1" type="Hiragana"/>
  </si>
  <si>
    <t>団　体　名</t>
    <rPh sb="0" eb="1">
      <t>だん</t>
    </rPh>
    <rPh sb="2" eb="3">
      <t>からだ</t>
    </rPh>
    <rPh sb="4" eb="5">
      <t>めい</t>
    </rPh>
    <phoneticPr fontId="1" type="Hiragana"/>
  </si>
  <si>
    <t xml:space="preserve">宮崎市自治公民館運営費補助金として次のとおり請求します。
</t>
  </si>
  <si>
    <t>ｴﾋﾗﾆｼ</t>
  </si>
  <si>
    <t>年間の利用回数</t>
    <rPh sb="0" eb="2">
      <t>ねんかん</t>
    </rPh>
    <rPh sb="3" eb="5">
      <t>りよう</t>
    </rPh>
    <rPh sb="5" eb="7">
      <t>かいすう</t>
    </rPh>
    <phoneticPr fontId="1" type="Hiragana"/>
  </si>
  <si>
    <t>ｳﾁｳﾐ</t>
  </si>
  <si>
    <r>
      <t>　　　</t>
    </r>
    <r>
      <rPr>
        <b/>
        <u/>
        <sz val="12"/>
        <color auto="1"/>
        <rFont val="ＭＳ ゴシック"/>
      </rPr>
      <t>場合は、この欄の世帯数は「０」となります。</t>
    </r>
    <rPh sb="3" eb="5">
      <t>ばあい</t>
    </rPh>
    <rPh sb="9" eb="10">
      <t>らん</t>
    </rPh>
    <rPh sb="11" eb="14">
      <t>せたいすう</t>
    </rPh>
    <phoneticPr fontId="1" type="Hiragana"/>
  </si>
  <si>
    <r>
      <t>●</t>
    </r>
    <r>
      <rPr>
        <sz val="12"/>
        <color auto="1"/>
        <rFont val="ＭＳ 明朝"/>
      </rPr>
      <t>　</t>
    </r>
    <r>
      <rPr>
        <u/>
        <sz val="12"/>
        <color auto="1"/>
        <rFont val="ＭＳ 明朝"/>
      </rPr>
      <t>その他の場合</t>
    </r>
    <rPh sb="4" eb="5">
      <t>た</t>
    </rPh>
    <rPh sb="6" eb="8">
      <t>ばあい</t>
    </rPh>
    <phoneticPr fontId="1" type="Hiragana"/>
  </si>
  <si>
    <t>年間の延べ利用者数</t>
    <rPh sb="0" eb="2">
      <t>ねんかん</t>
    </rPh>
    <rPh sb="3" eb="4">
      <t>の</t>
    </rPh>
    <rPh sb="5" eb="7">
      <t>りよう</t>
    </rPh>
    <rPh sb="7" eb="8">
      <t>しゃ</t>
    </rPh>
    <rPh sb="8" eb="9">
      <t>すう</t>
    </rPh>
    <phoneticPr fontId="1" type="Hiragana"/>
  </si>
  <si>
    <t>清武町正手</t>
  </si>
  <si>
    <t>１０W区分以下の契約電灯</t>
  </si>
  <si>
    <t>※（　　）内に〇を、［　　］に該当する自治会名等をご記入ください。</t>
    <rPh sb="5" eb="6">
      <t>ない</t>
    </rPh>
    <rPh sb="15" eb="17">
      <t>がいとう</t>
    </rPh>
    <rPh sb="19" eb="22">
      <t>じちかい</t>
    </rPh>
    <rPh sb="22" eb="23">
      <t>めい</t>
    </rPh>
    <rPh sb="23" eb="24">
      <t>とう</t>
    </rPh>
    <rPh sb="26" eb="28">
      <t>きにゅう</t>
    </rPh>
    <phoneticPr fontId="1" type="Hiragana"/>
  </si>
  <si>
    <t>江平町</t>
  </si>
  <si>
    <t>ﾀﾁﾊﾞﾅﾄﾞｵﾘﾋｶﾞｼ</t>
  </si>
  <si>
    <t>●　館を共同で管理運営している場合</t>
    <rPh sb="2" eb="3">
      <t>かん</t>
    </rPh>
    <rPh sb="4" eb="6">
      <t>きょうどう</t>
    </rPh>
    <rPh sb="7" eb="9">
      <t>かんり</t>
    </rPh>
    <rPh sb="9" eb="11">
      <t>うんえい</t>
    </rPh>
    <rPh sb="15" eb="17">
      <t>ばあい</t>
    </rPh>
    <phoneticPr fontId="1" type="Hiragana"/>
  </si>
  <si>
    <t>ｱﾂﾞﾏﾁｮｳ</t>
  </si>
  <si>
    <t>➀補助金交付申請書</t>
    <rPh sb="1" eb="9">
      <t>ほじょきんこうふしんせいしょ</t>
    </rPh>
    <phoneticPr fontId="1" type="Hiragana"/>
  </si>
  <si>
    <t>宮崎県</t>
  </si>
  <si>
    <t>⇒　以上で終了です。ご協力ありがとうございました。</t>
    <rPh sb="2" eb="4">
      <t>いじょう</t>
    </rPh>
    <rPh sb="5" eb="7">
      <t>しゅうりょう</t>
    </rPh>
    <rPh sb="11" eb="13">
      <t>きょうりょく</t>
    </rPh>
    <phoneticPr fontId="1" type="Hiragana"/>
  </si>
  <si>
    <t>ﾀｶﾁﾎﾄﾞｵﾘ</t>
  </si>
  <si>
    <r>
      <t>➀自治会補助金対象減免世帯数一覧　</t>
    </r>
    <r>
      <rPr>
        <sz val="11"/>
        <color rgb="FFFF0000"/>
        <rFont val="游ゴシック"/>
      </rPr>
      <t>※減免世帯を含む補助申請の場合</t>
    </r>
    <rPh sb="1" eb="4">
      <t>じちかい</t>
    </rPh>
    <rPh sb="4" eb="9">
      <t>ほじょき</t>
    </rPh>
    <rPh sb="9" eb="11">
      <t>げんめん</t>
    </rPh>
    <rPh sb="11" eb="13">
      <t>せたい</t>
    </rPh>
    <rPh sb="13" eb="14">
      <t>すう</t>
    </rPh>
    <rPh sb="14" eb="16">
      <t>いちらん</t>
    </rPh>
    <rPh sb="18" eb="20">
      <t>げんめん</t>
    </rPh>
    <rPh sb="20" eb="22">
      <t>せたい</t>
    </rPh>
    <rPh sb="23" eb="24">
      <t>ふく</t>
    </rPh>
    <rPh sb="25" eb="29">
      <t>ほじょ</t>
    </rPh>
    <rPh sb="30" eb="32">
      <t>ばあい</t>
    </rPh>
    <phoneticPr fontId="1" type="Hiragana"/>
  </si>
  <si>
    <t>上北方</t>
  </si>
  <si>
    <t>池内町</t>
  </si>
  <si>
    <t>まなび野</t>
  </si>
  <si>
    <t>清武町新町</t>
  </si>
  <si>
    <t>大島町</t>
  </si>
  <si>
    <t>ﾂﾂﾐｳﾁ</t>
  </si>
  <si>
    <t>金崎</t>
  </si>
  <si>
    <t>小松台北町</t>
  </si>
  <si>
    <t>ﾎﾝｺﾞｳﾐﾅﾐｶﾀ</t>
  </si>
  <si>
    <t>田代町</t>
  </si>
  <si>
    <t>霧島</t>
  </si>
  <si>
    <t>前原町</t>
  </si>
  <si>
    <t>ｴﾋﾗﾅｶﾏﾁ</t>
  </si>
  <si>
    <t>ﾅｶﾂｾﾁｮｳ</t>
  </si>
  <si>
    <t>末広</t>
  </si>
  <si>
    <t>ﾏｴﾊﾞﾙﾁｮｳ</t>
  </si>
  <si>
    <t>ｷﾖﾀｹﾁｮｳｷﾊﾗ</t>
  </si>
  <si>
    <t>祇園</t>
  </si>
  <si>
    <t>下北方町</t>
  </si>
  <si>
    <t>神宮</t>
  </si>
  <si>
    <t>ｱｵｼﾏ</t>
  </si>
  <si>
    <t>神宮町</t>
  </si>
  <si>
    <t>ｱｶｴ</t>
  </si>
  <si>
    <t>堤内</t>
  </si>
  <si>
    <t>　　※　この用紙の欄が足りない場合は、お手数ですがコピーしてお使いください。</t>
    <rPh sb="6" eb="8">
      <t>ようし</t>
    </rPh>
    <rPh sb="9" eb="10">
      <t>らん</t>
    </rPh>
    <rPh sb="11" eb="12">
      <t>た</t>
    </rPh>
    <rPh sb="15" eb="17">
      <t>ばあい</t>
    </rPh>
    <rPh sb="20" eb="22">
      <t>てすう</t>
    </rPh>
    <rPh sb="31" eb="32">
      <t>つか</t>
    </rPh>
    <phoneticPr fontId="1" type="Hiragana"/>
  </si>
  <si>
    <t>東大宮</t>
  </si>
  <si>
    <t>ﾍｲﾜｶﾞｵｶｷﾀﾏﾁ</t>
  </si>
  <si>
    <t>中津瀬町</t>
  </si>
  <si>
    <t>新名爪</t>
  </si>
  <si>
    <t>ﾌｸｼﾏﾁｮｳ(ﾊﾞﾝﾁ)</t>
  </si>
  <si>
    <t>折生迫</t>
  </si>
  <si>
    <t>ｼｵｼﾞ</t>
  </si>
  <si>
    <t>［</t>
  </si>
  <si>
    <t>ﾆｼｷﾎﾝﾏﾁ</t>
  </si>
  <si>
    <t>ｺﾏﾂ</t>
  </si>
  <si>
    <t>花ケ島町</t>
  </si>
  <si>
    <t>※　自治会(区会)の資料で本様式と同等の内容が記載されている既存の資料が</t>
  </si>
  <si>
    <t>ﾀｶｵｶﾁｮｳｶﾐｸﾗﾅｶﾞ(1206-1268ﾊﾞﾝﾁ､ｳﾁﾉﾔｴ)</t>
  </si>
  <si>
    <t>ｸﾞｼﾞﾌﾞﾝ</t>
  </si>
  <si>
    <t>広原</t>
  </si>
  <si>
    <t>ﾋﾛｼﾏ</t>
  </si>
  <si>
    <t>船塚</t>
  </si>
  <si>
    <t>ｱﾄｴ</t>
  </si>
  <si>
    <t>ｶﾞｸｴﾝｷﾊﾅﾀﾞｲｻｸﾗ</t>
  </si>
  <si>
    <t>平和が丘西町</t>
  </si>
  <si>
    <t>ﾃﾞｷｼﾞﾏﾁｮｳ</t>
  </si>
  <si>
    <t>ﾄﾐﾖｼ</t>
  </si>
  <si>
    <t>ｴｲﾗｸﾁｮｳ</t>
  </si>
  <si>
    <t>　私は、</t>
    <rPh sb="1" eb="2">
      <t>わたし</t>
    </rPh>
    <phoneticPr fontId="1" type="Hiragana"/>
  </si>
  <si>
    <t>芳士</t>
  </si>
  <si>
    <t>ｷﾞｵﾝ</t>
  </si>
  <si>
    <t>丸島町</t>
  </si>
  <si>
    <t>補助区分</t>
    <rPh sb="0" eb="2">
      <t>ほじょ</t>
    </rPh>
    <rPh sb="2" eb="4">
      <t>くぶん</t>
    </rPh>
    <phoneticPr fontId="1" type="Hiragana"/>
  </si>
  <si>
    <t>ｷﾖﾀｹﾁｮｳｼﾝﾏﾁ</t>
  </si>
  <si>
    <t>自治会補助金対象 減免　世帯一覧</t>
  </si>
  <si>
    <t>清武町船引</t>
  </si>
  <si>
    <t>旭</t>
  </si>
  <si>
    <t>ｽｴﾋﾛ</t>
  </si>
  <si>
    <t>補助額（上限）</t>
    <rPh sb="0" eb="3">
      <t>ほじ</t>
    </rPh>
    <rPh sb="4" eb="6">
      <t>じょうげん</t>
    </rPh>
    <phoneticPr fontId="1" type="Hiragana"/>
  </si>
  <si>
    <t>※この用紙の欄が足りない場合は、お手数ですがコピーしてお使いください。</t>
    <rPh sb="3" eb="5">
      <t>ようし</t>
    </rPh>
    <rPh sb="6" eb="7">
      <t>らん</t>
    </rPh>
    <rPh sb="8" eb="9">
      <t>た</t>
    </rPh>
    <rPh sb="12" eb="14">
      <t>ばあい</t>
    </rPh>
    <rPh sb="17" eb="19">
      <t>てすう</t>
    </rPh>
    <rPh sb="28" eb="29">
      <t>つか</t>
    </rPh>
    <phoneticPr fontId="1" type="Hiragana"/>
  </si>
  <si>
    <t>山崎町</t>
  </si>
  <si>
    <t>ｵｵｾﾏﾁ(ｶﾐﾊﾀ)</t>
  </si>
  <si>
    <t>和知川原</t>
  </si>
  <si>
    <t>加江田</t>
  </si>
  <si>
    <t>　1．事業実施報告書</t>
    <rPh sb="3" eb="5">
      <t>じぎょう</t>
    </rPh>
    <rPh sb="5" eb="7">
      <t>じっし</t>
    </rPh>
    <rPh sb="7" eb="10">
      <t>ほうこくしょ</t>
    </rPh>
    <phoneticPr fontId="1" type="Hiragana"/>
  </si>
  <si>
    <t>ｺﾏﾂﾀﾞｲﾐﾅﾐﾏﾁ</t>
  </si>
  <si>
    <t>ﾔﾏｻｷﾁｮｳ</t>
  </si>
  <si>
    <t>　　　自治会補助金で
　　　提出する書類の写しで可</t>
    <rPh sb="3" eb="6">
      <t>じちかい</t>
    </rPh>
    <rPh sb="6" eb="9">
      <t>ほじょきん</t>
    </rPh>
    <rPh sb="14" eb="16">
      <t>ていしゅつ</t>
    </rPh>
    <rPh sb="18" eb="20">
      <t>しょるい</t>
    </rPh>
    <rPh sb="21" eb="22">
      <t>うつ</t>
    </rPh>
    <rPh sb="24" eb="25">
      <t>か</t>
    </rPh>
    <phoneticPr fontId="1" type="Hiragana"/>
  </si>
  <si>
    <t/>
  </si>
  <si>
    <t>区分</t>
    <rPh sb="0" eb="2">
      <t>くぶん</t>
    </rPh>
    <phoneticPr fontId="1" type="Hiragana"/>
  </si>
  <si>
    <t>【印刷用】自治公民館運営費補助</t>
    <rPh sb="1" eb="4">
      <t>いんさつよう</t>
    </rPh>
    <rPh sb="5" eb="10">
      <t>じちこう</t>
    </rPh>
    <rPh sb="10" eb="13">
      <t>うんえいひ</t>
    </rPh>
    <rPh sb="13" eb="15">
      <t>ほじょ</t>
    </rPh>
    <phoneticPr fontId="1" type="Hiragana"/>
  </si>
  <si>
    <t>前年度補助金交付決定日</t>
    <rPh sb="0" eb="3">
      <t>ぜんねんど</t>
    </rPh>
    <rPh sb="3" eb="6">
      <t>ほじょきん</t>
    </rPh>
    <rPh sb="6" eb="8">
      <t>こうふ</t>
    </rPh>
    <rPh sb="8" eb="11">
      <t>けって</t>
    </rPh>
    <phoneticPr fontId="1" type="Hiragana"/>
  </si>
  <si>
    <t>▼防犯灯維持管理費助成事業</t>
    <rPh sb="1" eb="6">
      <t>ぼうはんとういじ</t>
    </rPh>
    <rPh sb="6" eb="13">
      <t>かんりひじょせいじぎょう</t>
    </rPh>
    <phoneticPr fontId="1" type="Hiragana"/>
  </si>
  <si>
    <t>宮崎市</t>
  </si>
  <si>
    <t>ﾀﾖｼ</t>
  </si>
  <si>
    <t>▼自治会補助金事業</t>
    <rPh sb="1" eb="4">
      <t>じちかい</t>
    </rPh>
    <rPh sb="4" eb="7">
      <t>ほじょきん</t>
    </rPh>
    <rPh sb="7" eb="9">
      <t>じぎょう</t>
    </rPh>
    <phoneticPr fontId="1" type="Hiragana"/>
  </si>
  <si>
    <t>１０Ｗ区分を超え２０Ｗ区分以下の契約電灯</t>
  </si>
  <si>
    <t>　添付書類</t>
    <rPh sb="1" eb="3">
      <t>てんぷ</t>
    </rPh>
    <rPh sb="3" eb="5">
      <t>しょるい</t>
    </rPh>
    <phoneticPr fontId="1" type="Hiragana"/>
  </si>
  <si>
    <t>自治公民館名</t>
    <rPh sb="0" eb="5">
      <t>じちこうみんかん</t>
    </rPh>
    <rPh sb="5" eb="6">
      <t>めい</t>
    </rPh>
    <phoneticPr fontId="1" type="Hiragana"/>
  </si>
  <si>
    <t>清武町あさひ</t>
  </si>
  <si>
    <t>▼自治公民館運営費補助</t>
    <rPh sb="1" eb="6">
      <t>じちこうみんかん</t>
    </rPh>
    <rPh sb="6" eb="9">
      <t>うんえいひ</t>
    </rPh>
    <rPh sb="9" eb="11">
      <t>ほじょ</t>
    </rPh>
    <phoneticPr fontId="1" type="Hiragana"/>
  </si>
  <si>
    <t>書を提出します。</t>
    <rPh sb="2" eb="4">
      <t>ていしゅつ</t>
    </rPh>
    <phoneticPr fontId="1" type="Hiragana"/>
  </si>
  <si>
    <r>
      <t>　　　に</t>
    </r>
    <r>
      <rPr>
        <sz val="12"/>
        <color auto="1"/>
        <rFont val="ＭＳ ゴシック"/>
      </rPr>
      <t>おける表決権を有する</t>
    </r>
    <r>
      <rPr>
        <b/>
        <u/>
        <sz val="12"/>
        <color auto="1"/>
        <rFont val="ＭＳ ゴシック"/>
      </rPr>
      <t>一般世帯の世帯数</t>
    </r>
    <r>
      <rPr>
        <sz val="12"/>
        <color auto="1"/>
        <rFont val="ＭＳ ゴシック"/>
      </rPr>
      <t>を記載してください。</t>
    </r>
    <rPh sb="7" eb="9">
      <t>ひょうけつ</t>
    </rPh>
    <rPh sb="9" eb="10">
      <t>けん</t>
    </rPh>
    <rPh sb="11" eb="12">
      <t>ゆう</t>
    </rPh>
    <rPh sb="14" eb="16">
      <t>いっぱん</t>
    </rPh>
    <rPh sb="16" eb="18">
      <t>せたい</t>
    </rPh>
    <rPh sb="19" eb="22">
      <t>せたいすう</t>
    </rPh>
    <rPh sb="23" eb="25">
      <t>きさい</t>
    </rPh>
    <phoneticPr fontId="1" type="Hiragana"/>
  </si>
  <si>
    <t>　　※　自治会（区会）の資料で本様式と同等の内容が記載されている既存の資料が</t>
    <rPh sb="4" eb="7">
      <t>じちかい</t>
    </rPh>
    <rPh sb="8" eb="10">
      <t>くかい</t>
    </rPh>
    <rPh sb="12" eb="14">
      <t>しりょう</t>
    </rPh>
    <rPh sb="15" eb="16">
      <t>ほん</t>
    </rPh>
    <rPh sb="16" eb="18">
      <t>ようしき</t>
    </rPh>
    <rPh sb="19" eb="21">
      <t>どうとう</t>
    </rPh>
    <rPh sb="22" eb="24">
      <t>ないよう</t>
    </rPh>
    <rPh sb="25" eb="27">
      <t>きさい</t>
    </rPh>
    <rPh sb="32" eb="34">
      <t>きぞん</t>
    </rPh>
    <rPh sb="35" eb="37">
      <t>しりょう</t>
    </rPh>
    <phoneticPr fontId="1" type="Hiragana"/>
  </si>
  <si>
    <t>自治会］</t>
    <rPh sb="0" eb="3">
      <t>じちかい</t>
    </rPh>
    <phoneticPr fontId="1" type="Hiragana"/>
  </si>
  <si>
    <t>江平中町</t>
  </si>
  <si>
    <t>申請年度</t>
    <rPh sb="0" eb="2">
      <t>しんせい</t>
    </rPh>
    <rPh sb="2" eb="4">
      <t>ねんど</t>
    </rPh>
    <phoneticPr fontId="1" type="Hiragana"/>
  </si>
  <si>
    <t>松山</t>
  </si>
  <si>
    <t>清山　知憲</t>
    <rPh sb="0" eb="2">
      <t>きよやま</t>
    </rPh>
    <rPh sb="3" eb="4">
      <t>し</t>
    </rPh>
    <rPh sb="4" eb="5">
      <t>けん</t>
    </rPh>
    <phoneticPr fontId="1" type="Hiragana"/>
  </si>
  <si>
    <t>【請求者】</t>
  </si>
  <si>
    <t>【入力】世帯数入力</t>
    <rPh sb="1" eb="3">
      <t>にゅうりょく</t>
    </rPh>
    <rPh sb="4" eb="7">
      <t>せたいすう</t>
    </rPh>
    <rPh sb="7" eb="9">
      <t>にゅうりょく</t>
    </rPh>
    <phoneticPr fontId="1" type="Hiragana"/>
  </si>
  <si>
    <t>　　　会等における表決権を有する世帯数を記載し、対象世帯がある場合には、</t>
  </si>
  <si>
    <t>ｻﾄﾞﾜﾗﾁｮｳﾋｶﾞｼｶﾐﾅｶ</t>
  </si>
  <si>
    <r>
      <t>　　</t>
    </r>
    <r>
      <rPr>
        <b/>
        <u/>
        <sz val="12"/>
        <color auto="1"/>
        <rFont val="ＭＳ ゴシック"/>
      </rPr>
      <t>※　この用紙を提出される場合は、会費の減免に関する規約、会則等を必ず添</t>
    </r>
    <rPh sb="6" eb="8">
      <t>ようし</t>
    </rPh>
    <rPh sb="9" eb="11">
      <t>ていしゅつ</t>
    </rPh>
    <rPh sb="14" eb="16">
      <t>ばあい</t>
    </rPh>
    <rPh sb="18" eb="20">
      <t>かいひ</t>
    </rPh>
    <rPh sb="21" eb="23">
      <t>げんめん</t>
    </rPh>
    <rPh sb="24" eb="25">
      <t>かん</t>
    </rPh>
    <rPh sb="27" eb="29">
      <t>きやく</t>
    </rPh>
    <rPh sb="30" eb="32">
      <t>かいそく</t>
    </rPh>
    <rPh sb="32" eb="33">
      <t>とう</t>
    </rPh>
    <rPh sb="34" eb="35">
      <t>かなら</t>
    </rPh>
    <rPh sb="36" eb="37">
      <t>そえ</t>
    </rPh>
    <phoneticPr fontId="1" type="Hiragana"/>
  </si>
  <si>
    <t>ﾂﾈﾋｻ(ﾁｮｳﾒ)</t>
  </si>
  <si>
    <t>館長情報</t>
    <rPh sb="0" eb="2">
      <t>かんちょう</t>
    </rPh>
    <rPh sb="2" eb="4">
      <t>じょうほう</t>
    </rPh>
    <phoneticPr fontId="1" type="Hiragana"/>
  </si>
  <si>
    <t>ｶﾞｸｴﾝｷﾊﾞﾅﾀﾞｲﾐﾅﾐ</t>
  </si>
  <si>
    <t>ｷｮｳﾂｶ</t>
  </si>
  <si>
    <t>自治会(区会)</t>
    <rPh sb="0" eb="3">
      <t>じちかい</t>
    </rPh>
    <rPh sb="4" eb="6">
      <t>くかい</t>
    </rPh>
    <phoneticPr fontId="1" type="Hiragana"/>
  </si>
  <si>
    <t>ﾐﾔｻﾞｷｼ</t>
  </si>
  <si>
    <t>昭栄町</t>
  </si>
  <si>
    <t>大塚台東</t>
  </si>
  <si>
    <t>ｱﾘﾀ</t>
  </si>
  <si>
    <t>稗原町</t>
  </si>
  <si>
    <t>青葉町</t>
  </si>
  <si>
    <t>１．自治公民館（自治会）の会員以外の利用も認めている</t>
    <rPh sb="2" eb="7">
      <t>じちこう</t>
    </rPh>
    <rPh sb="8" eb="11">
      <t>じちかい</t>
    </rPh>
    <rPh sb="13" eb="15">
      <t>かいいん</t>
    </rPh>
    <rPh sb="15" eb="17">
      <t>いがい</t>
    </rPh>
    <rPh sb="18" eb="20">
      <t>りよう</t>
    </rPh>
    <rPh sb="21" eb="22">
      <t>みと</t>
    </rPh>
    <phoneticPr fontId="1" type="Hiragana"/>
  </si>
  <si>
    <t>吾妻町</t>
  </si>
  <si>
    <t>ｵｵｼﾏﾁｮｳ</t>
  </si>
  <si>
    <t>跡江</t>
  </si>
  <si>
    <t>ｲｷﾒ</t>
  </si>
  <si>
    <t>ｲｷﾒﾀﾞｲﾆｼ</t>
  </si>
  <si>
    <t>生目台西</t>
  </si>
  <si>
    <t>●自治公民館の所在地</t>
    <rPh sb="1" eb="3">
      <t>じち</t>
    </rPh>
    <rPh sb="3" eb="6">
      <t>こうみんかん</t>
    </rPh>
    <rPh sb="7" eb="10">
      <t>しょざいち</t>
    </rPh>
    <phoneticPr fontId="1" type="Hiragana"/>
  </si>
  <si>
    <t>ｵﾘｳｻﾞｺ</t>
  </si>
  <si>
    <t>ｲﾁﾉﾐﾔﾁｮｳ</t>
  </si>
  <si>
    <t>一の宮町</t>
  </si>
  <si>
    <t>糸原</t>
  </si>
  <si>
    <t>浮田</t>
  </si>
  <si>
    <t>ﾐﾔﾀﾁｮｳ</t>
  </si>
  <si>
    <t>浮城町</t>
  </si>
  <si>
    <t>２．会員以外の利用は認めていない</t>
    <rPh sb="2" eb="6">
      <t>かいいん</t>
    </rPh>
    <rPh sb="7" eb="9">
      <t>りよう</t>
    </rPh>
    <rPh sb="10" eb="11">
      <t>みと</t>
    </rPh>
    <phoneticPr fontId="1" type="Hiragana"/>
  </si>
  <si>
    <t>代表者氏名</t>
    <rPh sb="1" eb="3">
      <t>ひょ</t>
    </rPh>
    <phoneticPr fontId="1" type="Hiragana"/>
  </si>
  <si>
    <t>江平東町</t>
  </si>
  <si>
    <t>ﾑﾗｽﾐﾁｮｳ</t>
  </si>
  <si>
    <t>ｴﾋﾗﾋｶﾞｼ</t>
  </si>
  <si>
    <t>江平東</t>
  </si>
  <si>
    <t>ｴﾋﾗﾁｮｳ</t>
  </si>
  <si>
    <t>老松</t>
  </si>
  <si>
    <t>中村東</t>
  </si>
  <si>
    <t>ｵｵｾﾏﾁ(ｿﾉﾀ)</t>
  </si>
  <si>
    <t>ｵｵﾂｶﾀﾞｲﾋｶﾞｼ</t>
  </si>
  <si>
    <t>ｵｵﾂｶﾀﾞｲﾆｼ</t>
  </si>
  <si>
    <t>大塚台西</t>
  </si>
  <si>
    <t>大塚町</t>
  </si>
  <si>
    <t>ｵｵﾂｶﾁｮｳ</t>
  </si>
  <si>
    <t>ｵｵﾂﾎﾞﾁｮｳ</t>
  </si>
  <si>
    <t>大坪町</t>
  </si>
  <si>
    <t>年間の延べ利用者数</t>
    <rPh sb="0" eb="2">
      <t>ねんかん</t>
    </rPh>
    <rPh sb="3" eb="4">
      <t>の</t>
    </rPh>
    <rPh sb="5" eb="9">
      <t>りようし</t>
    </rPh>
    <phoneticPr fontId="1" type="Hiragana"/>
  </si>
  <si>
    <t>ｶｵﾙｻﾞｶ</t>
  </si>
  <si>
    <t>代表者氏名</t>
  </si>
  <si>
    <t>印刷したいシートを押す　　　　　　　　＞　ファイルを押す　　　　　＞　印刷を押す＞（印刷するページを指定する）＞印刷を押す</t>
    <rPh sb="0" eb="2">
      <t>いんさつ</t>
    </rPh>
    <rPh sb="9" eb="10">
      <t>お</t>
    </rPh>
    <rPh sb="26" eb="27">
      <t>お</t>
    </rPh>
    <rPh sb="35" eb="37">
      <t>いんさつ</t>
    </rPh>
    <rPh sb="38" eb="39">
      <t>お</t>
    </rPh>
    <rPh sb="42" eb="44">
      <t>いんさつ</t>
    </rPh>
    <rPh sb="50" eb="52">
      <t>してい</t>
    </rPh>
    <rPh sb="56" eb="58">
      <t>いんさつ</t>
    </rPh>
    <rPh sb="59" eb="60">
      <t>お</t>
    </rPh>
    <phoneticPr fontId="1" type="Hiragana"/>
  </si>
  <si>
    <t>　　ある場合は、本様式に替えて既存資料を添付していただいても構いません。</t>
  </si>
  <si>
    <t>ｵｵﾂﾎﾞﾋｶﾞｼ</t>
  </si>
  <si>
    <t>ｵｵﾊｼ</t>
  </si>
  <si>
    <r>
      <t>総会資料の写しで可</t>
    </r>
    <r>
      <rPr>
        <sz val="11"/>
        <color theme="7" tint="-0.5"/>
        <rFont val="游ゴシック"/>
      </rPr>
      <t xml:space="preserve">
※令和５年度に補助金を受けた自治会のみ</t>
    </r>
  </si>
  <si>
    <t>吉村町</t>
  </si>
  <si>
    <t>大橋</t>
  </si>
  <si>
    <t>ｵｵﾖﾄﾞ</t>
  </si>
  <si>
    <t>ｵﾄﾞﾁｮｳ</t>
  </si>
  <si>
    <t>薫る坂</t>
  </si>
  <si>
    <t>ｶｶﾞﾐｽﾞ</t>
  </si>
  <si>
    <t>港</t>
  </si>
  <si>
    <t>鏡洲</t>
  </si>
  <si>
    <r>
      <t>　　　　</t>
    </r>
    <r>
      <rPr>
        <b/>
        <u/>
        <sz val="12"/>
        <color auto="1"/>
        <rFont val="ＭＳ ゴシック"/>
      </rPr>
      <t>付してください。</t>
    </r>
  </si>
  <si>
    <t>学園木花台桜</t>
  </si>
  <si>
    <t>入力するシート</t>
    <rPh sb="0" eb="2">
      <t>にゅうりょく</t>
    </rPh>
    <phoneticPr fontId="1" type="Hiragana"/>
  </si>
  <si>
    <t>ｶﾞｸｴﾝｷﾊﾞﾅﾀﾞｲﾆｼ</t>
  </si>
  <si>
    <t>下の表を参考に、申請したい補助金に必要な項目を入力します。</t>
    <rPh sb="0" eb="1">
      <t>した</t>
    </rPh>
    <rPh sb="2" eb="3">
      <t>ひょう</t>
    </rPh>
    <rPh sb="4" eb="6">
      <t>さんこう</t>
    </rPh>
    <rPh sb="8" eb="10">
      <t>しんせい</t>
    </rPh>
    <rPh sb="13" eb="16">
      <t>ほじょきん</t>
    </rPh>
    <rPh sb="17" eb="19">
      <t>ひつよう</t>
    </rPh>
    <rPh sb="20" eb="22">
      <t>こうもく</t>
    </rPh>
    <rPh sb="23" eb="25">
      <t>にゅうりょく</t>
    </rPh>
    <phoneticPr fontId="1" type="Hiragana"/>
  </si>
  <si>
    <t>ついては、宮崎市補助金等交付規則第１１条の規定により関係書類を添えて実績報告書を提</t>
    <rPh sb="5" eb="8">
      <t>みやざきし</t>
    </rPh>
    <rPh sb="8" eb="11">
      <t>ほじょきん</t>
    </rPh>
    <rPh sb="11" eb="12">
      <t>とう</t>
    </rPh>
    <rPh sb="12" eb="14">
      <t>こうふ</t>
    </rPh>
    <rPh sb="14" eb="16">
      <t>きそく</t>
    </rPh>
    <rPh sb="16" eb="17">
      <t>だい</t>
    </rPh>
    <rPh sb="19" eb="20">
      <t>じょう</t>
    </rPh>
    <rPh sb="21" eb="23">
      <t>きてい</t>
    </rPh>
    <rPh sb="26" eb="28">
      <t>かんけい</t>
    </rPh>
    <rPh sb="28" eb="30">
      <t>しょるい</t>
    </rPh>
    <rPh sb="31" eb="32">
      <t>そ</t>
    </rPh>
    <rPh sb="34" eb="36">
      <t>じっせき</t>
    </rPh>
    <rPh sb="36" eb="39">
      <t>ほうこくしょ</t>
    </rPh>
    <rPh sb="40" eb="41">
      <t>つつみ</t>
    </rPh>
    <phoneticPr fontId="1" type="Hiragana"/>
  </si>
  <si>
    <t>学園木花台西</t>
  </si>
  <si>
    <t>学園木花台南</t>
  </si>
  <si>
    <t>ｶｼﾜﾊﾞﾙ</t>
  </si>
  <si>
    <t>丁目番地号</t>
    <rPh sb="0" eb="2">
      <t>ちょうめ</t>
    </rPh>
    <rPh sb="2" eb="4">
      <t>ばんち</t>
    </rPh>
    <rPh sb="4" eb="5">
      <t>ごう</t>
    </rPh>
    <phoneticPr fontId="1" type="Hiragana"/>
  </si>
  <si>
    <t>ｶﾈｻﾞｷ</t>
  </si>
  <si>
    <r>
      <t>（</t>
    </r>
    <r>
      <rPr>
        <u/>
        <sz val="12"/>
        <color auto="1"/>
        <rFont val="ＭＳ 明朝"/>
      </rPr>
      <t>法人、団体など</t>
    </r>
    <r>
      <rPr>
        <sz val="12"/>
        <color auto="1"/>
        <rFont val="ＭＳ 明朝"/>
      </rPr>
      <t>）</t>
    </r>
    <rPh sb="1" eb="3">
      <t>ほうじん</t>
    </rPh>
    <rPh sb="4" eb="6">
      <t>だんたい</t>
    </rPh>
    <phoneticPr fontId="1" type="Hiragana"/>
  </si>
  <si>
    <t>ｶﾐﾉﾏﾁ</t>
  </si>
  <si>
    <t>上野町</t>
  </si>
  <si>
    <t>川原町</t>
  </si>
  <si>
    <t>北権現町</t>
  </si>
  <si>
    <t>ｷﾀﾀｶﾏﾂﾁｮｳ</t>
  </si>
  <si>
    <t>ｷﾎﾞｳｶﾞｵｶ</t>
  </si>
  <si>
    <t>希望ケ丘</t>
  </si>
  <si>
    <t>ｷｮｳﾂﾞｶﾁｮｳ</t>
  </si>
  <si>
    <t>ﾔﾅｷﾞﾏﾙﾁｮｳ</t>
  </si>
  <si>
    <t>京塚町</t>
  </si>
  <si>
    <t>ｷﾖﾀｹﾁｮｳｱｻﾋ</t>
  </si>
  <si>
    <t>ｷﾖﾀｹﾁｮｳｲｹﾀﾞﾀﾞｲ</t>
  </si>
  <si>
    <t>ｷﾖﾀｹﾁｮｳｲｹﾀﾞﾀﾞｲｷﾀ</t>
  </si>
  <si>
    <t>清武町池田台北</t>
  </si>
  <si>
    <t>清武町今泉</t>
  </si>
  <si>
    <t>ｼﾞﾝｸﾞｳﾆｼ</t>
  </si>
  <si>
    <t>清武町岡</t>
  </si>
  <si>
    <t>ﾓﾄﾐﾔﾁｮｳ</t>
  </si>
  <si>
    <t>ｷﾖﾀｹﾁｮｳｶﾉｳ(ﾁｮｳﾒ)</t>
  </si>
  <si>
    <t>ｷﾖﾀｹﾁｮｳｶﾉｳ(ﾊﾞﾝﾁ)</t>
  </si>
  <si>
    <t>ｷﾖﾀｹﾁｮｳﾆｼｼﾝﾏﾁ</t>
  </si>
  <si>
    <t>ｷﾖﾀｹﾁｮｳﾌﾅﾋｷ</t>
  </si>
  <si>
    <t>ｷﾘｼﾏ</t>
  </si>
  <si>
    <t>ｼｵﾐﾁｮｳ</t>
  </si>
  <si>
    <t>西高松町</t>
  </si>
  <si>
    <t>熊野</t>
  </si>
  <si>
    <t>ﾐﾅﾐﾀｶﾏﾂﾁｮｳ</t>
  </si>
  <si>
    <t>ﾐﾅﾐﾏﾁ</t>
  </si>
  <si>
    <t>問7. 問3で「４．自治会組織と同一でなく、その他の場合」と答えた方は、
こちらに管理している組織を記入してください。</t>
    <rPh sb="0" eb="1">
      <t>とい</t>
    </rPh>
    <rPh sb="4" eb="5">
      <t>とい</t>
    </rPh>
    <rPh sb="30" eb="31">
      <t>こた</t>
    </rPh>
    <rPh sb="32" eb="34">
      <t>たかた</t>
    </rPh>
    <rPh sb="41" eb="43">
      <t>かんり</t>
    </rPh>
    <rPh sb="47" eb="49">
      <t>そしき</t>
    </rPh>
    <rPh sb="50" eb="52">
      <t>きにゅう</t>
    </rPh>
    <phoneticPr fontId="1" type="Hiragana"/>
  </si>
  <si>
    <t>源藤町</t>
  </si>
  <si>
    <t>東大淀</t>
  </si>
  <si>
    <t>ｺｳﾅﾝ</t>
  </si>
  <si>
    <t>小松</t>
  </si>
  <si>
    <t>小松台西</t>
  </si>
  <si>
    <t>月見ケ丘</t>
  </si>
  <si>
    <t>矢の先町</t>
  </si>
  <si>
    <r>
      <t>　　</t>
    </r>
    <r>
      <rPr>
        <b/>
        <u/>
        <sz val="11"/>
        <color auto="1"/>
        <rFont val="ＭＳ 明朝"/>
      </rPr>
      <t>付してください。</t>
    </r>
  </si>
  <si>
    <t>ｺﾏﾂﾀﾞｲﾋｶﾞｼ</t>
  </si>
  <si>
    <t>小松台東</t>
  </si>
  <si>
    <t>ｺﾞﾝｹﾞﾝﾁｮｳ</t>
  </si>
  <si>
    <t>権現町</t>
  </si>
  <si>
    <t>桜ケ丘町</t>
  </si>
  <si>
    <t>ｻﾄﾞﾜﾗﾁｮｳｲｼｻﾞｷ</t>
  </si>
  <si>
    <t>ｻﾄﾞﾜﾗﾁｮｳｼﾓﾀｼﾞﾏ</t>
  </si>
  <si>
    <t>東宮</t>
  </si>
  <si>
    <t>佐土原町下田島</t>
  </si>
  <si>
    <t>ｻﾄﾞﾜﾗﾁｮｳｼﾓﾄﾝﾀﾞ</t>
  </si>
  <si>
    <t>佐土原町下富田</t>
  </si>
  <si>
    <t>ｻﾄﾞﾜﾗﾁｮｳｼﾓﾅｶ</t>
  </si>
  <si>
    <t>ｻﾄﾞﾜﾗﾁｮｳﾆｼｶﾐﾅｶ</t>
  </si>
  <si>
    <t>２．県や市が所有する施設で活動している（※問3へ進んでください。）</t>
    <rPh sb="2" eb="3">
      <t>けん</t>
    </rPh>
    <rPh sb="4" eb="5">
      <t>し</t>
    </rPh>
    <rPh sb="6" eb="8">
      <t>しょゆう</t>
    </rPh>
    <rPh sb="10" eb="12">
      <t>しせつ</t>
    </rPh>
    <rPh sb="13" eb="15">
      <t>かつどう</t>
    </rPh>
    <rPh sb="21" eb="22">
      <t>とい</t>
    </rPh>
    <rPh sb="24" eb="25">
      <t>すす</t>
    </rPh>
    <phoneticPr fontId="1" type="Hiragana"/>
  </si>
  <si>
    <t>佐土原町東上那珂</t>
  </si>
  <si>
    <t>ｻﾄﾞﾜﾗﾁｮｳﾏﾂｺｳｼﾞ</t>
  </si>
  <si>
    <t>柳丸町</t>
  </si>
  <si>
    <t>佐土原町松小路</t>
  </si>
  <si>
    <t>塩路</t>
  </si>
  <si>
    <t>電気料金領収書の原本</t>
    <rPh sb="8" eb="10">
      <t>げんぽん</t>
    </rPh>
    <phoneticPr fontId="1" type="Hiragana"/>
  </si>
  <si>
    <t>潮見町</t>
  </si>
  <si>
    <t>表決権有</t>
    <rPh sb="0" eb="3">
      <t>ひょう</t>
    </rPh>
    <rPh sb="3" eb="4">
      <t>あり</t>
    </rPh>
    <phoneticPr fontId="1" type="Hiragana"/>
  </si>
  <si>
    <t>ｼﾓｷﾀｶﾀﾏﾁ</t>
  </si>
  <si>
    <t>下原町</t>
  </si>
  <si>
    <t>ｼﾞｮｳｶﾞｻｷ</t>
  </si>
  <si>
    <t>浄土江町</t>
  </si>
  <si>
    <t>館長の氏名</t>
  </si>
  <si>
    <t>ｼﾝｴｲﾁｮｳ</t>
  </si>
  <si>
    <t>ﾆｲﾅﾂﾞﾒ</t>
  </si>
  <si>
    <t>ｼﾞﾝｸﾞｳ</t>
  </si>
  <si>
    <t>ｼﾞﾝｸﾞｳﾋｶﾞｼ</t>
  </si>
  <si>
    <t>公民館</t>
    <rPh sb="0" eb="3">
      <t>こうみんかん</t>
    </rPh>
    <phoneticPr fontId="1" type="Hiragana"/>
  </si>
  <si>
    <t>ｼﾞﾝｸﾞｳﾁｮｳ</t>
  </si>
  <si>
    <t>ｼﾝｼﾞｮｳﾁｮｳ</t>
  </si>
  <si>
    <t>ｾｶﾞｼﾗ</t>
  </si>
  <si>
    <t>ｾｶﾞｼﾗﾁｮｳ</t>
  </si>
  <si>
    <t>曽師町</t>
  </si>
  <si>
    <t>ﾀﾞｲｵｳﾁｮｳ</t>
  </si>
  <si>
    <t>大工</t>
  </si>
  <si>
    <t>ﾀｶｵｶﾁｮｳｲｲﾀﾞ</t>
  </si>
  <si>
    <t>　　　別紙「自治会補助金対象減免世帯一覧」を添付してください。</t>
    <rPh sb="3" eb="5">
      <t>べっし</t>
    </rPh>
    <rPh sb="6" eb="8">
      <t>じち</t>
    </rPh>
    <rPh sb="8" eb="9">
      <t>かい</t>
    </rPh>
    <rPh sb="9" eb="12">
      <t>ほじょきん</t>
    </rPh>
    <rPh sb="12" eb="14">
      <t>たいしょう</t>
    </rPh>
    <rPh sb="14" eb="16">
      <t>げんめん</t>
    </rPh>
    <rPh sb="16" eb="18">
      <t>せたい</t>
    </rPh>
    <rPh sb="18" eb="20">
      <t>いちらん</t>
    </rPh>
    <rPh sb="22" eb="24">
      <t>てんぷ</t>
    </rPh>
    <phoneticPr fontId="1" type="Hiragana"/>
  </si>
  <si>
    <t>高岡町飯田</t>
  </si>
  <si>
    <t>ﾀｶｵｶﾁｮｳｳﾁﾔﾏ(1-3214ﾊﾞﾝﾁ)</t>
  </si>
  <si>
    <t>福島町</t>
  </si>
  <si>
    <t>ﾀｶｵｶﾁｮｳｳﾗﾉﾐｮｳ(ｿﾉﾀ)</t>
  </si>
  <si>
    <t>所有者名義</t>
    <rPh sb="0" eb="5">
      <t>しょゆうしゃめいぎ</t>
    </rPh>
    <phoneticPr fontId="1" type="Hiragana"/>
  </si>
  <si>
    <t>高松町</t>
  </si>
  <si>
    <t>ﾀｶｵｶﾁｮｳｶﾐｸﾗﾅｶﾞ(ｿﾉﾀ)</t>
  </si>
  <si>
    <t>ﾆｼﾀｶﾏﾂﾁｮｳ</t>
  </si>
  <si>
    <t>ﾎｳｼﾞ</t>
  </si>
  <si>
    <t>ﾀｶｵｶﾁｮｳｶﾐﾔ</t>
  </si>
  <si>
    <r>
      <t>問2. 電話番号</t>
    </r>
    <r>
      <rPr>
        <sz val="12"/>
        <color auto="1"/>
        <rFont val="游ゴシック"/>
      </rPr>
      <t>（※館に電話を引いている場合は記入してください）</t>
    </r>
    <rPh sb="0" eb="1">
      <t>とい</t>
    </rPh>
    <rPh sb="4" eb="8">
      <t>でんわ</t>
    </rPh>
    <rPh sb="10" eb="11">
      <t>やかた</t>
    </rPh>
    <rPh sb="12" eb="14">
      <t>でんわ</t>
    </rPh>
    <rPh sb="15" eb="16">
      <t>ひ</t>
    </rPh>
    <rPh sb="20" eb="22">
      <t>ばあい</t>
    </rPh>
    <rPh sb="23" eb="25">
      <t>きにゅう</t>
    </rPh>
    <phoneticPr fontId="1" type="Hiragana"/>
  </si>
  <si>
    <t>防　犯　灯　情　報</t>
    <rPh sb="0" eb="1">
      <t>ぼう</t>
    </rPh>
    <rPh sb="6" eb="7">
      <t>じょう</t>
    </rPh>
    <rPh sb="8" eb="9">
      <t>ほう</t>
    </rPh>
    <phoneticPr fontId="1" type="Hiragana"/>
  </si>
  <si>
    <t>高岡町下倉永</t>
  </si>
  <si>
    <t>ﾀｶｵｶﾁｮｳﾀｶﾊﾏ</t>
  </si>
  <si>
    <t>高岡町高浜</t>
  </si>
  <si>
    <t>ﾃﾝﾏﾝﾁｮｳ</t>
  </si>
  <si>
    <t>自治会(区会)加入世帯数</t>
    <rPh sb="0" eb="3">
      <t>じちかい</t>
    </rPh>
    <rPh sb="4" eb="6">
      <t>くかい</t>
    </rPh>
    <rPh sb="7" eb="9">
      <t>かにゅう</t>
    </rPh>
    <rPh sb="9" eb="12">
      <t>せたいすう</t>
    </rPh>
    <phoneticPr fontId="1" type="Hiragana"/>
  </si>
  <si>
    <t>ﾀｶｵｶﾁｮｳﾊﾅﾐ</t>
  </si>
  <si>
    <t>ﾀｶｽﾁｮｳ</t>
  </si>
  <si>
    <t>　　○</t>
  </si>
  <si>
    <t>高千穂通</t>
  </si>
  <si>
    <t>自治会(区会)名</t>
  </si>
  <si>
    <t>ﾀｶﾏﾂﾁｮｳ</t>
  </si>
  <si>
    <t>ﾀｼﾛﾁｮｳ</t>
  </si>
  <si>
    <t>ﾀﾁﾊﾞﾅﾄﾞｵﾘﾆｼ</t>
  </si>
  <si>
    <t>橘通西</t>
  </si>
  <si>
    <t>橘通東</t>
  </si>
  <si>
    <t>谷川町</t>
  </si>
  <si>
    <t>自治会(区会)長</t>
  </si>
  <si>
    <t>田野町あけぼの</t>
  </si>
  <si>
    <t>ﾂﾈﾋｻ(ﾊﾞﾝﾁ)</t>
  </si>
  <si>
    <t>ﾀﾉﾁｮｳｵﾂ</t>
  </si>
  <si>
    <t>田野町乙</t>
  </si>
  <si>
    <t>田野町甲</t>
  </si>
  <si>
    <t>ﾀﾉﾁｮｳﾐﾅﾐﾊﾞﾙ</t>
  </si>
  <si>
    <t>田野町南原</t>
  </si>
  <si>
    <t>田吉</t>
  </si>
  <si>
    <t>ﾁｭｳｵｳﾄﾞｵﾘ</t>
  </si>
  <si>
    <t>ﾎﾘｶﾜﾁｮｳ</t>
  </si>
  <si>
    <t>ﾂｷﾐｶﾞｵｶ</t>
  </si>
  <si>
    <t>ﾏﾂﾔﾏ</t>
  </si>
  <si>
    <t>ﾂﾙﾉｼﾏ</t>
  </si>
  <si>
    <t>出来島町</t>
  </si>
  <si>
    <t>天満</t>
  </si>
  <si>
    <t>天満町</t>
  </si>
  <si>
    <t>金等交付規則第3条の規定により、関係書類を添えて申請します。</t>
  </si>
  <si>
    <t>３．自治会組織と同一でなく、館を共同で管理運営（※問6へ進んでください。）</t>
    <rPh sb="2" eb="5">
      <t>じちかい</t>
    </rPh>
    <rPh sb="5" eb="7">
      <t>そしき</t>
    </rPh>
    <rPh sb="8" eb="10">
      <t>どういつ</t>
    </rPh>
    <rPh sb="14" eb="15">
      <t>やかた</t>
    </rPh>
    <rPh sb="16" eb="18">
      <t>きょうどう</t>
    </rPh>
    <rPh sb="19" eb="21">
      <t>か</t>
    </rPh>
    <rPh sb="21" eb="23">
      <t>うんえい</t>
    </rPh>
    <rPh sb="25" eb="26">
      <t>とい</t>
    </rPh>
    <rPh sb="28" eb="29">
      <t>すす</t>
    </rPh>
    <phoneticPr fontId="1" type="Hiragana"/>
  </si>
  <si>
    <r>
      <t>③委任状　</t>
    </r>
    <r>
      <rPr>
        <sz val="11"/>
        <color rgb="FFFF0000"/>
        <rFont val="游ゴシック"/>
      </rPr>
      <t>→印刷後に押印が必要です。</t>
    </r>
    <rPh sb="1" eb="4">
      <t>いにんじょう</t>
    </rPh>
    <phoneticPr fontId="1" type="Hiragana"/>
  </si>
  <si>
    <t>富吉</t>
  </si>
  <si>
    <t>ﾊﾗﾏﾁ</t>
  </si>
  <si>
    <t>ﾅｶﾆｼﾁｮｳ</t>
  </si>
  <si>
    <t>１.「【入力】基本事項入力」シートおよび「【入力】世帯数入力」シートの灰色の部分を記入してください。</t>
    <rPh sb="4" eb="6">
      <t>にゅうりょく</t>
    </rPh>
    <rPh sb="7" eb="9">
      <t>きほん</t>
    </rPh>
    <rPh sb="9" eb="13">
      <t>じこう</t>
    </rPh>
    <rPh sb="22" eb="24">
      <t>にゅうりょく</t>
    </rPh>
    <rPh sb="25" eb="30">
      <t>せたいすう</t>
    </rPh>
    <rPh sb="35" eb="37">
      <t>はいいろ</t>
    </rPh>
    <rPh sb="38" eb="40">
      <t>ぶぶん</t>
    </rPh>
    <rPh sb="41" eb="43">
      <t>きにゅう</t>
    </rPh>
    <phoneticPr fontId="1" type="Hiragana"/>
  </si>
  <si>
    <t>ﾅｶﾑﾗﾋｶﾞｼ</t>
  </si>
  <si>
    <t>受付で確認し返却します</t>
    <rPh sb="0" eb="2">
      <t>うけつけ</t>
    </rPh>
    <rPh sb="3" eb="5">
      <t>かくにん</t>
    </rPh>
    <rPh sb="6" eb="8">
      <t>へんきゃく</t>
    </rPh>
    <phoneticPr fontId="1" type="Hiragana"/>
  </si>
  <si>
    <t>中村西</t>
  </si>
  <si>
    <t>長嶺</t>
  </si>
  <si>
    <t>ﾅﾐｼﾏ</t>
  </si>
  <si>
    <t>錦本町</t>
  </si>
  <si>
    <t>ﾆｼｷﾏﾁ</t>
  </si>
  <si>
    <t>錦町</t>
  </si>
  <si>
    <t>ﾊﾅﾄﾞﾉﾁｮｳ</t>
  </si>
  <si>
    <t>ﾊﾅﾔﾏﾃﾆｼ</t>
  </si>
  <si>
    <t>花山手東</t>
  </si>
  <si>
    <t>ﾋｴﾊﾞﾙﾁｮｳ</t>
  </si>
  <si>
    <t>ﾋｶﾞｼｵｵﾐﾔ</t>
  </si>
  <si>
    <t>ﾋｶﾞｼｵｵﾖﾄﾞ</t>
  </si>
  <si>
    <t>別府町</t>
  </si>
  <si>
    <t>広島</t>
  </si>
  <si>
    <t>ﾌｸｼﾏﾁｮｳ(ﾁｮｳﾒ)</t>
  </si>
  <si>
    <t>ﾌﾅﾂｶ</t>
  </si>
  <si>
    <t>ﾌﾙｼﾞｮｳﾁｮｳ</t>
  </si>
  <si>
    <t>古城町</t>
  </si>
  <si>
    <t>ﾍｲﾜｶﾞｵｶﾆｼﾏﾁ</t>
  </si>
  <si>
    <t>ﾍｲﾜｶﾞｵｶﾋｶﾞｼﾏﾁ</t>
  </si>
  <si>
    <t>ﾎｿｴ(ﾍｲﾜ)</t>
  </si>
  <si>
    <t>堀川町</t>
  </si>
  <si>
    <t>ﾎﾝｺﾞｳ</t>
  </si>
  <si>
    <t>本郷</t>
  </si>
  <si>
    <t>ﾎﾝｺﾞｳｷﾀｶﾀ</t>
  </si>
  <si>
    <t>ﾏﾂﾊﾞｼ</t>
  </si>
  <si>
    <t>松橋</t>
  </si>
  <si>
    <t>ﾏﾙﾔﾏ</t>
  </si>
  <si>
    <t>ﾐﾅﾄﾋｶﾞｼ</t>
  </si>
  <si>
    <t>港東</t>
  </si>
  <si>
    <t>ﾐﾅﾐｶﾀﾁｮｳ</t>
  </si>
  <si>
    <t>南高松町</t>
  </si>
  <si>
    <t>南花ケ島町</t>
  </si>
  <si>
    <t>南町</t>
  </si>
  <si>
    <t>宮崎駅東</t>
  </si>
  <si>
    <t>宮田町</t>
  </si>
  <si>
    <t>ﾐﾔﾉﾓﾄﾏﾁ</t>
  </si>
  <si>
    <t>ﾔﾏﾄﾁｮｳ</t>
  </si>
  <si>
    <t>大和町</t>
  </si>
  <si>
    <t>吉野</t>
  </si>
  <si>
    <t>ﾖﾄﾞｶﾞﾜ</t>
  </si>
  <si>
    <t>淀川</t>
  </si>
  <si>
    <t>の自治会(区会)に対する補助金の交付を受けたいので、宮崎市補助</t>
    <rPh sb="29" eb="31">
      <t>ほじょ</t>
    </rPh>
    <phoneticPr fontId="1" type="Hiragana"/>
  </si>
  <si>
    <t>　宮崎市長</t>
    <rPh sb="1" eb="3">
      <t>みやざき</t>
    </rPh>
    <rPh sb="3" eb="5">
      <t>しちょう</t>
    </rPh>
    <phoneticPr fontId="1" type="Hiragana"/>
  </si>
  <si>
    <t>については、宮崎市補助金等交付規則第１１条の規定により関係書類を添えて</t>
    <rPh sb="6" eb="9">
      <t>みやざきし</t>
    </rPh>
    <phoneticPr fontId="1" type="Hiragana"/>
  </si>
  <si>
    <t>自治会(区会)長</t>
    <rPh sb="4" eb="5">
      <t>く</t>
    </rPh>
    <phoneticPr fontId="1" type="Hiragana"/>
  </si>
  <si>
    <t>自治会(区会)名</t>
    <rPh sb="0" eb="3">
      <t>じちかい</t>
    </rPh>
    <rPh sb="4" eb="6">
      <t>くかい</t>
    </rPh>
    <rPh sb="7" eb="8">
      <t>めい</t>
    </rPh>
    <phoneticPr fontId="1" type="Hiragana"/>
  </si>
  <si>
    <r>
      <t>自治会補助金対象世帯数一覧</t>
    </r>
    <r>
      <rPr>
        <sz val="12"/>
        <color auto="1"/>
        <rFont val="ＭＳ 明朝"/>
      </rPr>
      <t>（班別）</t>
    </r>
    <rPh sb="0" eb="3">
      <t>じちかい</t>
    </rPh>
    <rPh sb="3" eb="6">
      <t>ほじょきん</t>
    </rPh>
    <rPh sb="6" eb="8">
      <t>たいしょう</t>
    </rPh>
    <rPh sb="8" eb="10">
      <t>せたい</t>
    </rPh>
    <rPh sb="10" eb="11">
      <t>すう</t>
    </rPh>
    <rPh sb="11" eb="13">
      <t>いちらん</t>
    </rPh>
    <rPh sb="14" eb="15">
      <t>はん</t>
    </rPh>
    <rPh sb="15" eb="16">
      <t>べつ</t>
    </rPh>
    <phoneticPr fontId="1" type="Hiragana"/>
  </si>
  <si>
    <t>元号</t>
    <rPh sb="0" eb="2">
      <t>げんごう</t>
    </rPh>
    <phoneticPr fontId="1" type="Hiragana"/>
  </si>
  <si>
    <t>（Ａ）「会費徴収世帯」の欄は、自治会(区会)費を負担し、自治会(区会)の総会等</t>
  </si>
  <si>
    <t>自治公民館運営費補助</t>
    <rPh sb="0" eb="5">
      <t>じちこう</t>
    </rPh>
    <rPh sb="5" eb="8">
      <t>うんえいひ</t>
    </rPh>
    <rPh sb="8" eb="10">
      <t>ほじょ</t>
    </rPh>
    <phoneticPr fontId="1" type="Hiragana"/>
  </si>
  <si>
    <t>（Ｂ）「会費減免世帯」の欄は、会費を減額又は免除されている自治会(区会)の総</t>
  </si>
  <si>
    <t>（Ｃ）「一般世帯以外」の欄は、自治会(区会)の総会等における表決権を有する法</t>
  </si>
  <si>
    <t>※　この用紙の欄が足りない場合は、お手数ですがコピーしてお使いください。</t>
  </si>
  <si>
    <t>※　この用紙を提出される場合は、会費の減免に関する規約、会則等を必ず添</t>
  </si>
  <si>
    <r>
      <t>　　　人や団体等の数を記載してください。</t>
    </r>
    <r>
      <rPr>
        <b/>
        <u/>
        <sz val="13"/>
        <color auto="1"/>
        <rFont val="ＭＳ 明朝"/>
      </rPr>
      <t>認可地縁団体の自治会(区会)である</t>
    </r>
  </si>
  <si>
    <r>
      <t>　　　</t>
    </r>
    <r>
      <rPr>
        <b/>
        <u/>
        <sz val="13"/>
        <color auto="1"/>
        <rFont val="ＭＳ 明朝"/>
      </rPr>
      <t>場合は、この欄の世帯数は「０」となります。</t>
    </r>
  </si>
  <si>
    <t>問3. 自治公民館組織と自治会組織は同一であるか（加入者は同じ住民であるか）</t>
    <rPh sb="0" eb="1">
      <t>とい</t>
    </rPh>
    <rPh sb="4" eb="6">
      <t>じち</t>
    </rPh>
    <rPh sb="6" eb="9">
      <t>こうみんかん</t>
    </rPh>
    <rPh sb="9" eb="11">
      <t>そしき</t>
    </rPh>
    <rPh sb="12" eb="15">
      <t>じちかい</t>
    </rPh>
    <rPh sb="15" eb="17">
      <t>そしき</t>
    </rPh>
    <rPh sb="18" eb="20">
      <t>どういつ</t>
    </rPh>
    <rPh sb="25" eb="28">
      <t>かにゅうしゃ</t>
    </rPh>
    <rPh sb="29" eb="30">
      <t>おな</t>
    </rPh>
    <phoneticPr fontId="1" type="Hiragana"/>
  </si>
  <si>
    <r>
      <t>（Ａ）</t>
    </r>
    <r>
      <rPr>
        <sz val="12"/>
        <color auto="1"/>
        <rFont val="ＭＳ ゴシック"/>
      </rPr>
      <t>「会費徴収世帯」の欄は、自治会（区会）費を負担し、自治会（区会）の総会等</t>
    </r>
    <rPh sb="4" eb="6">
      <t>かいひ</t>
    </rPh>
    <rPh sb="6" eb="8">
      <t>ちょうしゅう</t>
    </rPh>
    <rPh sb="8" eb="10">
      <t>せたい</t>
    </rPh>
    <rPh sb="12" eb="13">
      <t>らん</t>
    </rPh>
    <rPh sb="15" eb="18">
      <t>じちかい</t>
    </rPh>
    <rPh sb="19" eb="21">
      <t>くかい</t>
    </rPh>
    <rPh sb="22" eb="23">
      <t>ひ</t>
    </rPh>
    <rPh sb="24" eb="26">
      <t>ふたん</t>
    </rPh>
    <rPh sb="28" eb="31">
      <t>じちかい</t>
    </rPh>
    <rPh sb="32" eb="34">
      <t>くかい</t>
    </rPh>
    <rPh sb="36" eb="38">
      <t>そうかい</t>
    </rPh>
    <rPh sb="38" eb="39">
      <t>とう</t>
    </rPh>
    <phoneticPr fontId="1" type="Hiragana"/>
  </si>
  <si>
    <r>
      <t>　　　人</t>
    </r>
    <r>
      <rPr>
        <sz val="12"/>
        <color auto="1"/>
        <rFont val="ＭＳ ゴシック"/>
      </rPr>
      <t>や団体等の数を記載してください。</t>
    </r>
    <r>
      <rPr>
        <b/>
        <u/>
        <sz val="12"/>
        <color auto="1"/>
        <rFont val="ＭＳ ゴシック"/>
      </rPr>
      <t>認可地縁団体の自治会（区会）である</t>
    </r>
    <rPh sb="3" eb="4">
      <t>ひと</t>
    </rPh>
    <rPh sb="5" eb="7">
      <t>だんたい</t>
    </rPh>
    <rPh sb="7" eb="8">
      <t>とう</t>
    </rPh>
    <rPh sb="9" eb="10">
      <t>かず</t>
    </rPh>
    <rPh sb="11" eb="13">
      <t>きさい</t>
    </rPh>
    <rPh sb="20" eb="22">
      <t>にんか</t>
    </rPh>
    <rPh sb="22" eb="24">
      <t>ちえん</t>
    </rPh>
    <rPh sb="24" eb="26">
      <t>だんたい</t>
    </rPh>
    <rPh sb="27" eb="30">
      <t>じちかい</t>
    </rPh>
    <rPh sb="31" eb="33">
      <t>くかい</t>
    </rPh>
    <phoneticPr fontId="1" type="Hiragana"/>
  </si>
  <si>
    <t>氏　　名</t>
    <rPh sb="3" eb="4">
      <t>めい</t>
    </rPh>
    <phoneticPr fontId="1" type="Hiragana"/>
  </si>
  <si>
    <t>様式1</t>
    <rPh sb="0" eb="2">
      <t>ようしき</t>
    </rPh>
    <phoneticPr fontId="1" type="Hiragana"/>
  </si>
  <si>
    <t>（</t>
  </si>
  <si>
    <t>４月分）</t>
    <rPh sb="1" eb="3">
      <t>がつぶん</t>
    </rPh>
    <phoneticPr fontId="1" type="Hiragana"/>
  </si>
  <si>
    <t>防犯灯維持管理費助成事業に対する補助金等の交付を受けたいので、宮崎市補助</t>
    <rPh sb="0" eb="3">
      <t>ぼうはんとう</t>
    </rPh>
    <rPh sb="3" eb="8">
      <t>いじかんりひ</t>
    </rPh>
    <rPh sb="8" eb="10">
      <t>じょせい</t>
    </rPh>
    <rPh sb="10" eb="12">
      <t>じぎょう</t>
    </rPh>
    <rPh sb="13" eb="14">
      <t>たい</t>
    </rPh>
    <rPh sb="16" eb="19">
      <t>ほじょきん</t>
    </rPh>
    <rPh sb="19" eb="20">
      <t>とう</t>
    </rPh>
    <rPh sb="21" eb="23">
      <t>こうふ</t>
    </rPh>
    <rPh sb="24" eb="25">
      <t>う</t>
    </rPh>
    <phoneticPr fontId="1" type="Hiragana"/>
  </si>
  <si>
    <t>防犯灯維持管理費に対する補助金</t>
    <rPh sb="0" eb="8">
      <t>ぼうはんとういじかんりひ</t>
    </rPh>
    <phoneticPr fontId="1" type="Hiragana"/>
  </si>
  <si>
    <t>等については、宮崎市補助金等交付規則第１１条の規定により関係書類を添えて実績報告</t>
    <rPh sb="0" eb="1">
      <t>とう</t>
    </rPh>
    <rPh sb="7" eb="10">
      <t>みやざきし</t>
    </rPh>
    <rPh sb="10" eb="13">
      <t>ほじょきん</t>
    </rPh>
    <rPh sb="13" eb="14">
      <t>とう</t>
    </rPh>
    <rPh sb="14" eb="16">
      <t>こうふ</t>
    </rPh>
    <rPh sb="16" eb="18">
      <t>きそく</t>
    </rPh>
    <rPh sb="18" eb="19">
      <t>だい</t>
    </rPh>
    <rPh sb="21" eb="22">
      <t>じょう</t>
    </rPh>
    <rPh sb="23" eb="25">
      <t>きてい</t>
    </rPh>
    <rPh sb="28" eb="30">
      <t>かんけい</t>
    </rPh>
    <rPh sb="30" eb="32">
      <t>しょるい</t>
    </rPh>
    <rPh sb="33" eb="34">
      <t>そ</t>
    </rPh>
    <rPh sb="36" eb="38">
      <t>じっせき</t>
    </rPh>
    <phoneticPr fontId="1" type="Hiragana"/>
  </si>
  <si>
    <t>決算（見込）書</t>
    <rPh sb="0" eb="2">
      <t>けっさん</t>
    </rPh>
    <rPh sb="3" eb="5">
      <t>みこみ</t>
    </rPh>
    <rPh sb="6" eb="7">
      <t>しょ</t>
    </rPh>
    <phoneticPr fontId="1" type="Hiragana"/>
  </si>
  <si>
    <t xml:space="preserve">申請者の住所 </t>
  </si>
  <si>
    <t>団体名</t>
    <rPh sb="0" eb="2">
      <t>だんたい</t>
    </rPh>
    <phoneticPr fontId="1" type="Hiragana"/>
  </si>
  <si>
    <t>代表者氏名</t>
    <rPh sb="2" eb="3">
      <t>しゃ</t>
    </rPh>
    <rPh sb="3" eb="4">
      <t>し</t>
    </rPh>
    <phoneticPr fontId="1" type="Hiragana"/>
  </si>
  <si>
    <t>団体名</t>
  </si>
  <si>
    <r>
      <t>（</t>
    </r>
    <r>
      <rPr>
        <sz val="12"/>
        <color auto="1"/>
        <rFont val="ＭＳ 明朝"/>
      </rPr>
      <t>問１）自治公民館（建物）の所有状況について、該当する番号に</t>
    </r>
    <r>
      <rPr>
        <u/>
        <sz val="12"/>
        <color auto="1"/>
        <rFont val="ＭＳ 明朝"/>
      </rPr>
      <t>〇をつけてください。</t>
    </r>
    <rPh sb="1" eb="2">
      <t>とい</t>
    </rPh>
    <rPh sb="4" eb="6">
      <t>じち</t>
    </rPh>
    <rPh sb="6" eb="9">
      <t>こうみんかん</t>
    </rPh>
    <rPh sb="10" eb="12">
      <t>たてもの</t>
    </rPh>
    <rPh sb="14" eb="16">
      <t>しょゆう</t>
    </rPh>
    <rPh sb="16" eb="18">
      <t>じょうきょう</t>
    </rPh>
    <rPh sb="23" eb="25">
      <t>がいとう</t>
    </rPh>
    <rPh sb="27" eb="29">
      <t>ばんごう</t>
    </rPh>
    <phoneticPr fontId="1" type="Hiragana"/>
  </si>
  <si>
    <r>
      <t>（</t>
    </r>
    <r>
      <rPr>
        <sz val="12"/>
        <color auto="1"/>
        <rFont val="ＭＳ 明朝"/>
      </rPr>
      <t>問３）自治公民館の利用について、該当する番号に</t>
    </r>
    <r>
      <rPr>
        <u/>
        <sz val="12"/>
        <color auto="1"/>
        <rFont val="ＭＳ 明朝"/>
      </rPr>
      <t>〇をつけてください。</t>
    </r>
    <rPh sb="1" eb="2">
      <t>とい</t>
    </rPh>
    <rPh sb="4" eb="6">
      <t>じち</t>
    </rPh>
    <rPh sb="6" eb="9">
      <t>こうみんかん</t>
    </rPh>
    <rPh sb="10" eb="12">
      <t>りよう</t>
    </rPh>
    <rPh sb="17" eb="19">
      <t>がいとう</t>
    </rPh>
    <rPh sb="21" eb="23">
      <t>ばんごう</t>
    </rPh>
    <phoneticPr fontId="1" type="Hiragana"/>
  </si>
  <si>
    <t>市補助金等交付規則第3条の規定により関係書類を添えて申請します。</t>
    <rPh sb="0" eb="1">
      <t>し</t>
    </rPh>
    <phoneticPr fontId="1" type="Hiragana"/>
  </si>
  <si>
    <t>宮崎市自治公民館運営費補助事業に対する補助金等の交付を受けたいので、宮崎</t>
    <rPh sb="0" eb="3">
      <t>みやざきし</t>
    </rPh>
    <rPh sb="3" eb="5">
      <t>じち</t>
    </rPh>
    <rPh sb="5" eb="8">
      <t>こうみんかん</t>
    </rPh>
    <rPh sb="8" eb="10">
      <t>うんえい</t>
    </rPh>
    <rPh sb="10" eb="11">
      <t>ひ</t>
    </rPh>
    <rPh sb="11" eb="13">
      <t>ほじょ</t>
    </rPh>
    <rPh sb="13" eb="15">
      <t>じぎょう</t>
    </rPh>
    <rPh sb="16" eb="17">
      <t>たい</t>
    </rPh>
    <rPh sb="19" eb="22">
      <t>ほじょきん</t>
    </rPh>
    <rPh sb="22" eb="23">
      <t>とう</t>
    </rPh>
    <rPh sb="24" eb="26">
      <t>こうふ</t>
    </rPh>
    <rPh sb="27" eb="28">
      <t>う</t>
    </rPh>
    <phoneticPr fontId="1" type="Hiragana"/>
  </si>
  <si>
    <t>必ず原本でお願いします</t>
    <rPh sb="0" eb="1">
      <t>かなら</t>
    </rPh>
    <rPh sb="2" eb="4">
      <t>げんぽん</t>
    </rPh>
    <rPh sb="6" eb="7">
      <t>ねが</t>
    </rPh>
    <phoneticPr fontId="1" type="Hiragana"/>
  </si>
  <si>
    <t>自治公民館名</t>
  </si>
  <si>
    <t>館長の住所</t>
  </si>
  <si>
    <t>　2．決算書又は決算見込書</t>
    <rPh sb="3" eb="6">
      <t>けっさんしょ</t>
    </rPh>
    <rPh sb="6" eb="7">
      <t>また</t>
    </rPh>
    <rPh sb="8" eb="10">
      <t>けっさん</t>
    </rPh>
    <rPh sb="10" eb="12">
      <t>みこみ</t>
    </rPh>
    <rPh sb="12" eb="13">
      <t>しょ</t>
    </rPh>
    <phoneticPr fontId="1" type="Hiragana"/>
  </si>
  <si>
    <t>【委任者】</t>
  </si>
  <si>
    <t>次の者に委任します。</t>
    <rPh sb="0" eb="1">
      <t>つぎ</t>
    </rPh>
    <rPh sb="2" eb="3">
      <t>もの</t>
    </rPh>
    <rPh sb="4" eb="6">
      <t>いにん</t>
    </rPh>
    <phoneticPr fontId="1" type="Hiragana"/>
  </si>
  <si>
    <t>付で交付決定のあった自治公民館運営費補助事業に対する補助金等に</t>
    <rPh sb="0" eb="1">
      <t>づけ</t>
    </rPh>
    <rPh sb="2" eb="4">
      <t>こうふ</t>
    </rPh>
    <rPh sb="4" eb="6">
      <t>けってい</t>
    </rPh>
    <rPh sb="18" eb="20">
      <t>ほじょ</t>
    </rPh>
    <rPh sb="20" eb="22">
      <t>じぎょう</t>
    </rPh>
    <rPh sb="23" eb="24">
      <t>たい</t>
    </rPh>
    <rPh sb="26" eb="29">
      <t>ほじょきん</t>
    </rPh>
    <rPh sb="29" eb="30">
      <t>とう</t>
    </rPh>
    <phoneticPr fontId="1" type="Hiragana"/>
  </si>
  <si>
    <t>出します。</t>
  </si>
  <si>
    <r>
      <t>②請求書　</t>
    </r>
    <r>
      <rPr>
        <sz val="11"/>
        <color rgb="FFFF0000"/>
        <rFont val="游ゴシック"/>
      </rPr>
      <t>→印刷後に押印が必要です。</t>
    </r>
    <rPh sb="1" eb="4">
      <t>せいきゅうしょ</t>
    </rPh>
    <phoneticPr fontId="1" type="Hiragana"/>
  </si>
  <si>
    <t>班数</t>
    <rPh sb="0" eb="1">
      <t>はん</t>
    </rPh>
    <rPh sb="1" eb="2">
      <t>すう</t>
    </rPh>
    <phoneticPr fontId="1" type="Hiragana"/>
  </si>
  <si>
    <t>年間の利用回数</t>
    <rPh sb="0" eb="2">
      <t>ねんかん</t>
    </rPh>
    <rPh sb="3" eb="7">
      <t>りようか</t>
    </rPh>
    <phoneticPr fontId="1" type="Hiragana"/>
  </si>
  <si>
    <t>自治公民館</t>
    <rPh sb="0" eb="5">
      <t>じちこうみんかん</t>
    </rPh>
    <phoneticPr fontId="1" type="Hiragana"/>
  </si>
  <si>
    <t>問2. 自治公民館（建物）の所有状況について選択してください</t>
    <rPh sb="0" eb="1">
      <t>とい</t>
    </rPh>
    <rPh sb="4" eb="9">
      <t>じちこう</t>
    </rPh>
    <rPh sb="10" eb="12">
      <t>たてもの</t>
    </rPh>
    <rPh sb="14" eb="18">
      <t>しょゆう</t>
    </rPh>
    <rPh sb="22" eb="24">
      <t>せんたく</t>
    </rPh>
    <phoneticPr fontId="1" type="Hiragana"/>
  </si>
  <si>
    <t>問3. 自治公民館の利用状況について、</t>
    <rPh sb="0" eb="1">
      <t>とい</t>
    </rPh>
    <rPh sb="4" eb="9">
      <t>じちこう</t>
    </rPh>
    <rPh sb="10" eb="14">
      <t>りようじ</t>
    </rPh>
    <phoneticPr fontId="1" type="Hiragana"/>
  </si>
  <si>
    <t>問1. 施設名（※規約等で定められている自治公民館（施設）の名称を記入してください）</t>
    <rPh sb="0" eb="1">
      <t>とい</t>
    </rPh>
    <rPh sb="4" eb="7">
      <t>しせつ</t>
    </rPh>
    <rPh sb="9" eb="11">
      <t>きやく</t>
    </rPh>
    <rPh sb="11" eb="12">
      <t>など</t>
    </rPh>
    <rPh sb="13" eb="14">
      <t>さだ</t>
    </rPh>
    <rPh sb="20" eb="25">
      <t>じちこう</t>
    </rPh>
    <rPh sb="26" eb="28">
      <t>しせつ</t>
    </rPh>
    <rPh sb="30" eb="32">
      <t>めいしょう</t>
    </rPh>
    <rPh sb="33" eb="35">
      <t>きにゅう</t>
    </rPh>
    <phoneticPr fontId="1" type="Hiragana"/>
  </si>
  <si>
    <t>３．借家を使用して活動している（※問3へ進んでください。）</t>
    <rPh sb="2" eb="4">
      <t>しゃくや</t>
    </rPh>
    <rPh sb="5" eb="7">
      <t>しよう</t>
    </rPh>
    <rPh sb="9" eb="11">
      <t>かつどう</t>
    </rPh>
    <phoneticPr fontId="1" type="Hiragana"/>
  </si>
  <si>
    <t>３．その他（右側のその他の詳細を記入してください）</t>
    <rPh sb="4" eb="5">
      <t>た</t>
    </rPh>
    <rPh sb="6" eb="8">
      <t>みぎがわ</t>
    </rPh>
    <rPh sb="11" eb="12">
      <t>た</t>
    </rPh>
    <rPh sb="13" eb="15">
      <t>しょうさい</t>
    </rPh>
    <rPh sb="16" eb="18">
      <t>きにゅう</t>
    </rPh>
    <phoneticPr fontId="1" type="Hiragana"/>
  </si>
  <si>
    <t>③会費の減免に関する規約、会則等</t>
    <rPh sb="1" eb="3">
      <t>かいひ</t>
    </rPh>
    <rPh sb="4" eb="6">
      <t>げんめん</t>
    </rPh>
    <rPh sb="7" eb="8">
      <t>かん</t>
    </rPh>
    <rPh sb="10" eb="12">
      <t>きやく</t>
    </rPh>
    <rPh sb="13" eb="15">
      <t>かいそく</t>
    </rPh>
    <rPh sb="15" eb="16">
      <t>とう</t>
    </rPh>
    <phoneticPr fontId="1" type="Hiragana"/>
  </si>
  <si>
    <t>］</t>
  </si>
  <si>
    <t>●自治公民館と自治会の組織は同一であるか（加入者は同じ住民であるか）</t>
    <rPh sb="1" eb="3">
      <t>じち</t>
    </rPh>
    <rPh sb="3" eb="6">
      <t>こうみんかん</t>
    </rPh>
    <rPh sb="7" eb="10">
      <t>じちかい</t>
    </rPh>
    <rPh sb="11" eb="13">
      <t>そしき</t>
    </rPh>
    <rPh sb="14" eb="16">
      <t>どういつ</t>
    </rPh>
    <rPh sb="21" eb="24">
      <t>かにゅうしゃ</t>
    </rPh>
    <rPh sb="25" eb="26">
      <t>おな</t>
    </rPh>
    <rPh sb="27" eb="29">
      <t>じゅうみん</t>
    </rPh>
    <phoneticPr fontId="1" type="Hiragana"/>
  </si>
  <si>
    <t>高岡町内山</t>
  </si>
  <si>
    <t>高岡町浦之名</t>
  </si>
  <si>
    <t>高岡町上倉永</t>
  </si>
  <si>
    <t>高岡町五町</t>
  </si>
  <si>
    <t>恒久</t>
  </si>
  <si>
    <t>大瀬町</t>
  </si>
  <si>
    <t>瓜生野</t>
  </si>
  <si>
    <t>●自治公民館に加入している世帯数・班数(不明のときは自治会加入数を記入してください。)</t>
    <rPh sb="1" eb="3">
      <t>じち</t>
    </rPh>
    <rPh sb="3" eb="6">
      <t>こうみんかん</t>
    </rPh>
    <rPh sb="7" eb="9">
      <t>かにゅう</t>
    </rPh>
    <rPh sb="13" eb="16">
      <t>せたいすう</t>
    </rPh>
    <rPh sb="17" eb="18">
      <t>はん</t>
    </rPh>
    <rPh sb="18" eb="19">
      <t>すう</t>
    </rPh>
    <rPh sb="20" eb="22">
      <t>ふめい</t>
    </rPh>
    <rPh sb="26" eb="29">
      <t>じちかい</t>
    </rPh>
    <rPh sb="29" eb="31">
      <t>かにゅう</t>
    </rPh>
    <rPh sb="31" eb="32">
      <t>すう</t>
    </rPh>
    <rPh sb="33" eb="35">
      <t>きにゅう</t>
    </rPh>
    <phoneticPr fontId="1" type="Hiragana"/>
  </si>
  <si>
    <t>※下記の灰色の部分を入力してください。</t>
    <rPh sb="1" eb="3">
      <t>かき</t>
    </rPh>
    <rPh sb="4" eb="6">
      <t>はいいろ</t>
    </rPh>
    <rPh sb="7" eb="9">
      <t>ぶぶん</t>
    </rPh>
    <rPh sb="10" eb="12">
      <t>にゅうりょく</t>
    </rPh>
    <phoneticPr fontId="1" type="Hiragana"/>
  </si>
  <si>
    <t>問4. 問3で「１．自治会組織と同一であり館を単独で管理」と答えた方は、
こちらに管理している自治会名を記入してください。</t>
    <rPh sb="0" eb="1">
      <t>とい</t>
    </rPh>
    <rPh sb="4" eb="5">
      <t>とい</t>
    </rPh>
    <rPh sb="30" eb="31">
      <t>こた</t>
    </rPh>
    <rPh sb="32" eb="34">
      <t>たかた</t>
    </rPh>
    <rPh sb="41" eb="43">
      <t>かんり</t>
    </rPh>
    <rPh sb="47" eb="50">
      <t>じちかい</t>
    </rPh>
    <rPh sb="50" eb="51">
      <t>めい</t>
    </rPh>
    <rPh sb="52" eb="54">
      <t>きにゅう</t>
    </rPh>
    <phoneticPr fontId="1" type="Hiragana"/>
  </si>
  <si>
    <t>２．自治会組織と同一であり館を共同で管理運営（※問5へ進んでください。）</t>
    <rPh sb="2" eb="5">
      <t>じちかい</t>
    </rPh>
    <rPh sb="5" eb="7">
      <t>そしき</t>
    </rPh>
    <rPh sb="8" eb="10">
      <t>どういつ</t>
    </rPh>
    <rPh sb="13" eb="14">
      <t>やかた</t>
    </rPh>
    <rPh sb="15" eb="17">
      <t>きょうどう</t>
    </rPh>
    <rPh sb="18" eb="20">
      <t>かんり</t>
    </rPh>
    <rPh sb="20" eb="22">
      <t>うんえい</t>
    </rPh>
    <rPh sb="24" eb="25">
      <t>とい</t>
    </rPh>
    <rPh sb="27" eb="28">
      <t>すす</t>
    </rPh>
    <phoneticPr fontId="1" type="Hiragana"/>
  </si>
  <si>
    <t>問5. 問3で「２．自治会組織と同一であり館を共同で管理運営」と答えた方は、
こちらに管理している自治会を記入してください。</t>
    <rPh sb="0" eb="1">
      <t>とい</t>
    </rPh>
    <rPh sb="4" eb="5">
      <t>とい</t>
    </rPh>
    <rPh sb="32" eb="33">
      <t>こた</t>
    </rPh>
    <rPh sb="34" eb="36">
      <t>たかた</t>
    </rPh>
    <rPh sb="43" eb="45">
      <t>かんり</t>
    </rPh>
    <rPh sb="49" eb="52">
      <t>じちかい</t>
    </rPh>
    <rPh sb="53" eb="55">
      <t>きにゅう</t>
    </rPh>
    <phoneticPr fontId="1" type="Hiragana"/>
  </si>
  <si>
    <t>問6. 問3で「３．自治会組織と同一でなく、館を共同で管理運営」と答えた方は、
こちらに管理運営している組織を記入してください。</t>
    <rPh sb="0" eb="1">
      <t>とい</t>
    </rPh>
    <rPh sb="4" eb="5">
      <t>とい</t>
    </rPh>
    <rPh sb="33" eb="34">
      <t>こた</t>
    </rPh>
    <rPh sb="35" eb="37">
      <t>たかた</t>
    </rPh>
    <rPh sb="44" eb="48">
      <t>かんりうんえい</t>
    </rPh>
    <rPh sb="52" eb="54">
      <t>そしき</t>
    </rPh>
    <rPh sb="55" eb="57">
      <t>きにゅう</t>
    </rPh>
    <phoneticPr fontId="1" type="Hiragana"/>
  </si>
  <si>
    <t>宮崎市自治会補助金及び防犯灯補助金交付の受領に関する</t>
    <rPh sb="0" eb="3">
      <t>みやざきし</t>
    </rPh>
    <rPh sb="3" eb="6">
      <t>じちかい</t>
    </rPh>
    <rPh sb="6" eb="9">
      <t>ほじょきん</t>
    </rPh>
    <rPh sb="9" eb="10">
      <t>およ</t>
    </rPh>
    <rPh sb="11" eb="14">
      <t>ぼうはんとう</t>
    </rPh>
    <rPh sb="14" eb="17">
      <t>ほじょきん</t>
    </rPh>
    <rPh sb="17" eb="19">
      <t>こうふ</t>
    </rPh>
    <rPh sb="20" eb="22">
      <t>じゅりょう</t>
    </rPh>
    <rPh sb="23" eb="24">
      <t>かん</t>
    </rPh>
    <phoneticPr fontId="1" type="Hiragana"/>
  </si>
  <si>
    <t>決算書・決算見込書</t>
    <rPh sb="0" eb="3">
      <t>けっさんしょ</t>
    </rPh>
    <rPh sb="4" eb="6">
      <t>けっさん</t>
    </rPh>
    <rPh sb="6" eb="8">
      <t>みこみ</t>
    </rPh>
    <rPh sb="8" eb="9">
      <t>しょ</t>
    </rPh>
    <phoneticPr fontId="1" type="Hiragana"/>
  </si>
  <si>
    <t>２. 印刷用と書いてあるシートを印刷する</t>
    <rPh sb="3" eb="5">
      <t>いんさつ</t>
    </rPh>
    <rPh sb="5" eb="6">
      <t>よう</t>
    </rPh>
    <rPh sb="7" eb="8">
      <t>か</t>
    </rPh>
    <rPh sb="16" eb="18">
      <t>いんさつ</t>
    </rPh>
    <phoneticPr fontId="1" type="Hiragana"/>
  </si>
  <si>
    <t>【印刷用】自治会助成事業補助金</t>
    <rPh sb="1" eb="4">
      <t>いんさつよう</t>
    </rPh>
    <rPh sb="5" eb="12">
      <t>じちかいじょせいじぎょう</t>
    </rPh>
    <rPh sb="12" eb="15">
      <t>ほじょきん</t>
    </rPh>
    <phoneticPr fontId="1" type="Hiragana"/>
  </si>
  <si>
    <t>【印刷用】世帯数一覧</t>
    <rPh sb="1" eb="4">
      <t>いんさつよう</t>
    </rPh>
    <rPh sb="5" eb="8">
      <t>せたいすう</t>
    </rPh>
    <rPh sb="8" eb="10">
      <t>いちらん</t>
    </rPh>
    <phoneticPr fontId="1" type="Hiragana"/>
  </si>
  <si>
    <t>【印刷用】減免世帯一覧</t>
    <rPh sb="1" eb="4">
      <t>いんさつよう</t>
    </rPh>
    <rPh sb="5" eb="9">
      <t>げんめんせたい</t>
    </rPh>
    <rPh sb="9" eb="11">
      <t>いちらん</t>
    </rPh>
    <phoneticPr fontId="1" type="Hiragana"/>
  </si>
  <si>
    <t>➀自治会補助金対象世帯数一覧（班別）</t>
    <rPh sb="1" eb="4">
      <t>じちかい</t>
    </rPh>
    <rPh sb="4" eb="7">
      <t>ほじょきん</t>
    </rPh>
    <rPh sb="7" eb="9">
      <t>たいしょう</t>
    </rPh>
    <rPh sb="9" eb="12">
      <t>せたいすう</t>
    </rPh>
    <rPh sb="12" eb="14">
      <t>いちらん</t>
    </rPh>
    <rPh sb="15" eb="17">
      <t>はん</t>
    </rPh>
    <phoneticPr fontId="1" type="Hiragana"/>
  </si>
  <si>
    <t>【印刷用】防犯灯維持管理費助成事業補助金</t>
    <rPh sb="1" eb="4">
      <t>いんさつよう</t>
    </rPh>
    <rPh sb="5" eb="8">
      <t>ぼうはんとう</t>
    </rPh>
    <rPh sb="8" eb="10">
      <t>いじ</t>
    </rPh>
    <rPh sb="10" eb="13">
      <t>かんりひ</t>
    </rPh>
    <rPh sb="13" eb="15">
      <t>じょせい</t>
    </rPh>
    <rPh sb="15" eb="17">
      <t>じぎょう</t>
    </rPh>
    <rPh sb="17" eb="20">
      <t>ほじょきん</t>
    </rPh>
    <phoneticPr fontId="1" type="Hiragana"/>
  </si>
  <si>
    <t>➀補助金等交付申請書</t>
    <rPh sb="1" eb="4">
      <t>ほじょきん</t>
    </rPh>
    <rPh sb="4" eb="5">
      <t>とう</t>
    </rPh>
    <rPh sb="5" eb="7">
      <t>こうふ</t>
    </rPh>
    <rPh sb="7" eb="10">
      <t>しんせいしょ</t>
    </rPh>
    <phoneticPr fontId="1" type="Hiragana"/>
  </si>
  <si>
    <t>②防犯灯補助金交付申請書</t>
    <rPh sb="1" eb="4">
      <t>ぼうはんとう</t>
    </rPh>
    <rPh sb="4" eb="7">
      <t>ほじょきん</t>
    </rPh>
    <rPh sb="7" eb="9">
      <t>こうふ</t>
    </rPh>
    <rPh sb="9" eb="12">
      <t>しんせいしょ</t>
    </rPh>
    <phoneticPr fontId="1" type="Hiragana"/>
  </si>
  <si>
    <t>③請求書</t>
    <rPh sb="1" eb="4">
      <t>せいきゅうしょ</t>
    </rPh>
    <phoneticPr fontId="1" type="Hiragana"/>
  </si>
  <si>
    <t>自治会助成事業</t>
    <rPh sb="0" eb="3">
      <t>じちかい</t>
    </rPh>
    <rPh sb="3" eb="7">
      <t>じょせ</t>
    </rPh>
    <phoneticPr fontId="1" type="Hiragana"/>
  </si>
  <si>
    <t>シート</t>
  </si>
  <si>
    <t>各シートで印刷できる書類</t>
    <rPh sb="0" eb="1">
      <t>かく</t>
    </rPh>
    <rPh sb="5" eb="7">
      <t>いんさつ</t>
    </rPh>
    <rPh sb="10" eb="12">
      <t>しょるい</t>
    </rPh>
    <phoneticPr fontId="1" type="Hiragana"/>
  </si>
  <si>
    <t>防犯灯維持管理費</t>
    <rPh sb="0" eb="3">
      <t>ぼうはんとう</t>
    </rPh>
    <rPh sb="3" eb="8">
      <t>いじかん</t>
    </rPh>
    <phoneticPr fontId="1" type="Hiragana"/>
  </si>
  <si>
    <t>総会資料の写しで可</t>
    <rPh sb="0" eb="2">
      <t>そうかい</t>
    </rPh>
    <rPh sb="2" eb="4">
      <t>しりょう</t>
    </rPh>
    <rPh sb="5" eb="6">
      <t>うつ</t>
    </rPh>
    <phoneticPr fontId="1" type="Hiragana"/>
  </si>
  <si>
    <t>⑥通帳の写し</t>
    <rPh sb="1" eb="3">
      <t>つうちょう</t>
    </rPh>
    <rPh sb="4" eb="5">
      <t>うつ</t>
    </rPh>
    <phoneticPr fontId="1" type="Hiragana"/>
  </si>
  <si>
    <t>上記書類以外に必要な書類</t>
    <rPh sb="0" eb="2">
      <t>じょうき</t>
    </rPh>
    <rPh sb="2" eb="4">
      <t>しょるい</t>
    </rPh>
    <rPh sb="4" eb="6">
      <t>いがい</t>
    </rPh>
    <rPh sb="7" eb="9">
      <t>ひつよう</t>
    </rPh>
    <rPh sb="10" eb="12">
      <t>しょるい</t>
    </rPh>
    <phoneticPr fontId="1" type="Hiragana"/>
  </si>
  <si>
    <t>防犯灯情報</t>
    <rPh sb="0" eb="5">
      <t>ぼうはん</t>
    </rPh>
    <phoneticPr fontId="1" type="Hiragana"/>
  </si>
  <si>
    <t>⑥通帳の写し</t>
  </si>
  <si>
    <t>表決権無</t>
    <rPh sb="0" eb="4">
      <t>ひょうけつけんむ</t>
    </rPh>
    <phoneticPr fontId="1" type="Hiragana"/>
  </si>
  <si>
    <t>【入力】基本事項入力</t>
    <rPh sb="1" eb="3">
      <t>にゅうりょく</t>
    </rPh>
    <rPh sb="4" eb="6">
      <t>きほん</t>
    </rPh>
    <rPh sb="6" eb="10">
      <t>じこう</t>
    </rPh>
    <phoneticPr fontId="1" type="Hiragana"/>
  </si>
  <si>
    <t>自治会（区会）情報</t>
    <rPh sb="0" eb="3">
      <t>じちかい</t>
    </rPh>
    <rPh sb="4" eb="6">
      <t>くかい</t>
    </rPh>
    <rPh sb="7" eb="9">
      <t>じょうほう</t>
    </rPh>
    <phoneticPr fontId="1" type="Hiragana"/>
  </si>
  <si>
    <t>防犯灯</t>
    <rPh sb="0" eb="3">
      <t>ぼうはんとう</t>
    </rPh>
    <phoneticPr fontId="1" type="Hiragana"/>
  </si>
  <si>
    <t>自治公民館情報</t>
    <rPh sb="0" eb="5">
      <t>じちこうみんかん</t>
    </rPh>
    <rPh sb="5" eb="7">
      <t>じょうほう</t>
    </rPh>
    <phoneticPr fontId="1" type="Hiragana"/>
  </si>
  <si>
    <r>
      <t>自治会補助金対象減免世帯一覧　</t>
    </r>
    <r>
      <rPr>
        <sz val="11"/>
        <color rgb="FFFF0000"/>
        <rFont val="游ゴシック"/>
      </rPr>
      <t>※減免世帯を含む補助申請の場合</t>
    </r>
    <rPh sb="0" eb="3">
      <t>じちかい</t>
    </rPh>
    <rPh sb="3" eb="6">
      <t>ほじょきん</t>
    </rPh>
    <rPh sb="6" eb="8">
      <t>たいしょう</t>
    </rPh>
    <rPh sb="8" eb="10">
      <t>げんめん</t>
    </rPh>
    <rPh sb="10" eb="12">
      <t>せたい</t>
    </rPh>
    <rPh sb="12" eb="14">
      <t>いちらん</t>
    </rPh>
    <rPh sb="16" eb="18">
      <t>げんめん</t>
    </rPh>
    <rPh sb="18" eb="20">
      <t>せたい</t>
    </rPh>
    <rPh sb="21" eb="22">
      <t>ふく</t>
    </rPh>
    <rPh sb="23" eb="27">
      <t>ほじょ</t>
    </rPh>
    <rPh sb="28" eb="30">
      <t>ばあい</t>
    </rPh>
    <phoneticPr fontId="1" type="Hiragana"/>
  </si>
  <si>
    <r>
      <t>該当する規約、会則等の写し　</t>
    </r>
    <r>
      <rPr>
        <sz val="11"/>
        <color rgb="FFFF0000"/>
        <rFont val="游ゴシック"/>
      </rPr>
      <t>※減免世帯を含む補助申請の場合</t>
    </r>
    <rPh sb="0" eb="2">
      <t>がいとう</t>
    </rPh>
    <rPh sb="4" eb="6">
      <t>きやく</t>
    </rPh>
    <rPh sb="7" eb="9">
      <t>かいそく</t>
    </rPh>
    <rPh sb="9" eb="10">
      <t>とう</t>
    </rPh>
    <rPh sb="11" eb="12">
      <t>うつ</t>
    </rPh>
    <rPh sb="15" eb="19">
      <t>げんめんせたい</t>
    </rPh>
    <rPh sb="20" eb="21">
      <t>ふく</t>
    </rPh>
    <rPh sb="22" eb="26">
      <t>ほじょしんせい</t>
    </rPh>
    <rPh sb="27" eb="29">
      <t>ばあい</t>
    </rPh>
    <phoneticPr fontId="1" type="Hiragana"/>
  </si>
  <si>
    <t>※総会資料の写しでも可
ただし、自治会と会計が同じで、自治会の総会資料の場合は、下記のように「自治公民館」と書き加える。
　（例）令和５年度○○自治会事業計画書
　　　　　　　　　　　・自治公民館</t>
  </si>
  <si>
    <t>下の表を参考に、申請したい補助金に必要な書類を印刷してください。</t>
    <rPh sb="0" eb="1">
      <t>した</t>
    </rPh>
    <rPh sb="2" eb="3">
      <t>ひょう</t>
    </rPh>
    <rPh sb="4" eb="6">
      <t>さんこう</t>
    </rPh>
    <rPh sb="8" eb="10">
      <t>しんせい</t>
    </rPh>
    <rPh sb="13" eb="16">
      <t>ほじょきん</t>
    </rPh>
    <rPh sb="17" eb="19">
      <t>ひつよう</t>
    </rPh>
    <rPh sb="20" eb="22">
      <t>しょるい</t>
    </rPh>
    <rPh sb="23" eb="25">
      <t>いんさつ</t>
    </rPh>
    <phoneticPr fontId="1" type="Hiragana"/>
  </si>
  <si>
    <t>通帳名義が自治会長ではない場合、委任状が必要です</t>
    <rPh sb="0" eb="2">
      <t>つうちょう</t>
    </rPh>
    <rPh sb="2" eb="4">
      <t>めいぎ</t>
    </rPh>
    <rPh sb="5" eb="9">
      <t>じちか</t>
    </rPh>
    <rPh sb="13" eb="15">
      <t>ば</t>
    </rPh>
    <rPh sb="16" eb="19">
      <t>いにんじょう</t>
    </rPh>
    <rPh sb="20" eb="22">
      <t>ひつよう</t>
    </rPh>
    <phoneticPr fontId="1" type="Hiragana"/>
  </si>
  <si>
    <r>
      <t>④委任状　</t>
    </r>
    <r>
      <rPr>
        <sz val="11"/>
        <color rgb="FFFF0000"/>
        <rFont val="游ゴシック"/>
      </rPr>
      <t>※通帳の名義と公民館長が違う場合は、必要です。印刷後に押印が必要です。</t>
    </r>
    <rPh sb="1" eb="4">
      <t>いにんじょう</t>
    </rPh>
    <rPh sb="6" eb="8">
      <t>つうちょう</t>
    </rPh>
    <rPh sb="9" eb="11">
      <t>めいぎ</t>
    </rPh>
    <rPh sb="12" eb="16">
      <t>こうみん</t>
    </rPh>
    <rPh sb="17" eb="18">
      <t>ちが</t>
    </rPh>
    <rPh sb="19" eb="21">
      <t>ばあい</t>
    </rPh>
    <rPh sb="23" eb="25">
      <t>ひつよう</t>
    </rPh>
    <phoneticPr fontId="1" type="Hiragana"/>
  </si>
  <si>
    <t>通帳名義が自治公民館長ではない場合や、自治会の通帳の場合は委任状が必要です</t>
    <rPh sb="0" eb="4">
      <t>つうちょ</t>
    </rPh>
    <rPh sb="5" eb="11">
      <t>じちこうみ</t>
    </rPh>
    <rPh sb="15" eb="17">
      <t>ば</t>
    </rPh>
    <rPh sb="19" eb="22">
      <t>じちかい</t>
    </rPh>
    <rPh sb="23" eb="25">
      <t>つうちょう</t>
    </rPh>
    <rPh sb="26" eb="28">
      <t>ばあい</t>
    </rPh>
    <rPh sb="29" eb="32">
      <t>いにんじょう</t>
    </rPh>
    <rPh sb="33" eb="35">
      <t>ひつよう</t>
    </rPh>
    <phoneticPr fontId="1" type="Hiragana"/>
  </si>
  <si>
    <r>
      <t>③補助事業実績報告書　</t>
    </r>
    <r>
      <rPr>
        <sz val="11"/>
        <color theme="7" tint="-0.5"/>
        <rFont val="游ゴシック"/>
      </rPr>
      <t>※令和５年度に補助金を受けた自治会のみ</t>
    </r>
    <rPh sb="1" eb="3">
      <t>ほじょ</t>
    </rPh>
    <rPh sb="3" eb="5">
      <t>じぎょう</t>
    </rPh>
    <rPh sb="5" eb="10">
      <t>じっせきほうこくしょ</t>
    </rPh>
    <phoneticPr fontId="1" type="Hiragana"/>
  </si>
  <si>
    <t>※令和５年度に補助金を受けた自治公民館のみ</t>
    <rPh sb="16" eb="19">
      <t>こうみんかん</t>
    </rPh>
    <phoneticPr fontId="1" type="Hiragana"/>
  </si>
  <si>
    <t>問8. 自治公民館に加入している世帯数・班数
（不明のときは自治会加入数を記入してください）</t>
    <rPh sb="0" eb="1">
      <t>とい</t>
    </rPh>
    <rPh sb="4" eb="9">
      <t>じちこう</t>
    </rPh>
    <rPh sb="10" eb="12">
      <t>かにゅう</t>
    </rPh>
    <rPh sb="16" eb="19">
      <t>せたいすう</t>
    </rPh>
    <rPh sb="20" eb="21">
      <t>はん</t>
    </rPh>
    <rPh sb="21" eb="22">
      <t>すう</t>
    </rPh>
    <rPh sb="24" eb="26">
      <t>ふめい</t>
    </rPh>
    <rPh sb="30" eb="33">
      <t>じちかい</t>
    </rPh>
    <rPh sb="33" eb="36">
      <t>かにゅ</t>
    </rPh>
    <rPh sb="37" eb="39">
      <t>きにゅう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</si>
</sst>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2">
    <numFmt numFmtId="176" formatCode="#,##0_ "/>
    <numFmt numFmtId="177" formatCode="&quot;（&quot;0&quot;）&quot;"/>
    <numFmt numFmtId="178" formatCode="[$-411]ggge&quot;年&quot;m&quot;月&quot;d&quot;日&quot;;@"/>
    <numFmt numFmtId="179" formatCode="0_ "/>
    <numFmt numFmtId="180" formatCode="#,##0\ &quot;灯&quot;"/>
    <numFmt numFmtId="181" formatCode="#,##0&quot;回&quot;"/>
    <numFmt numFmtId="182" formatCode="#,##0&quot;円&quot;"/>
    <numFmt numFmtId="183" formatCode="#,##0&quot;人&quot;"/>
    <numFmt numFmtId="184" formatCode="0&quot;年&quot;"/>
    <numFmt numFmtId="185" formatCode="&quot;令&quot;&quot;和&quot;0&quot;年&quot;&quot;度&quot;"/>
    <numFmt numFmtId="186" formatCode="&quot;令&quot;&quot;和&quot;0&quot;年&quot;"/>
    <numFmt numFmtId="187" formatCode="m&quot;月&quot;d&quot;日&quot;;@"/>
    <numFmt numFmtId="188" formatCode="&quot;〇 電気料金領収書の写し（ 令&quot;&quot;和&quot;\ 0\ &quot;年&quot;&quot;４月分）&quot;"/>
    <numFmt numFmtId="189" formatCode="&quot;〇 令&quot;&quot;和&quot;\ 0\ &quot;年&quot;&quot;度事業計画書　及び　収支予算書&quot;"/>
    <numFmt numFmtId="190" formatCode="#,##0&quot;灯&quot;"/>
    <numFmt numFmtId="191" formatCode="&quot;令&quot;&quot;和&quot;\ 0\ &quot;年&quot;&quot;度事業実施報告書&quot;"/>
    <numFmt numFmtId="192" formatCode="&quot;令&quot;&quot;和&quot;\ 0\ &quot;年&quot;&quot;度決算（見込）書&quot;"/>
    <numFmt numFmtId="193" formatCode="&quot;令&quot;&quot;和&quot;\ 0\ &quot;年&quot;"/>
    <numFmt numFmtId="194" formatCode="0\ &quot;月&quot;"/>
    <numFmt numFmtId="195" formatCode="0\ &quot;日&quot;"/>
    <numFmt numFmtId="196" formatCode="&quot;令&quot;&quot;和&quot;0&quot;年&quot;&quot;度&quot;\ "/>
    <numFmt numFmtId="197" formatCode="[&lt;=999]000;[&lt;=9999]000\-00;000\-0000"/>
  </numFmts>
  <fonts count="39">
    <font>
      <sz val="11"/>
      <color auto="1"/>
      <name val="游ゴシック"/>
      <family val="3"/>
    </font>
    <font>
      <sz val="6"/>
      <color auto="1"/>
      <name val="游ゴシック"/>
      <family val="3"/>
    </font>
    <font>
      <b/>
      <sz val="12"/>
      <color auto="1"/>
      <name val="游ゴシック"/>
      <family val="3"/>
    </font>
    <font>
      <sz val="11"/>
      <color theme="1"/>
      <name val="游ゴシック"/>
      <family val="3"/>
    </font>
    <font>
      <b/>
      <sz val="11"/>
      <color auto="1"/>
      <name val="游ゴシック"/>
      <family val="3"/>
    </font>
    <font>
      <sz val="11"/>
      <color rgb="FFFF0000"/>
      <name val="游ゴシック"/>
      <family val="3"/>
    </font>
    <font>
      <b/>
      <sz val="11"/>
      <color theme="1"/>
      <name val="游ゴシック"/>
      <family val="3"/>
    </font>
    <font>
      <sz val="11"/>
      <color theme="7" tint="-0.5"/>
      <name val="游ゴシック"/>
      <family val="3"/>
    </font>
    <font>
      <sz val="12"/>
      <color auto="1"/>
      <name val="游ゴシック"/>
      <family val="3"/>
    </font>
    <font>
      <sz val="14"/>
      <color auto="1"/>
      <name val="游ゴシック"/>
      <family val="3"/>
    </font>
    <font>
      <sz val="16"/>
      <color auto="1"/>
      <name val="游ゴシック"/>
      <family val="3"/>
    </font>
    <font>
      <b/>
      <sz val="16"/>
      <color auto="1"/>
      <name val="游ゴシック"/>
      <family val="3"/>
    </font>
    <font>
      <b/>
      <sz val="18"/>
      <color auto="1"/>
      <name val="游ゴシック"/>
      <family val="3"/>
    </font>
    <font>
      <b/>
      <sz val="16"/>
      <color rgb="FFFF0000"/>
      <name val="游ゴシック"/>
      <family val="3"/>
    </font>
    <font>
      <sz val="18"/>
      <color auto="1"/>
      <name val="游ゴシック"/>
      <family val="3"/>
    </font>
    <font>
      <b/>
      <sz val="14"/>
      <color rgb="FFFF0000"/>
      <name val="游ゴシック"/>
      <family val="3"/>
    </font>
    <font>
      <sz val="11"/>
      <color auto="1"/>
      <name val="游ゴシック"/>
      <family val="3"/>
    </font>
    <font>
      <sz val="11"/>
      <color auto="1"/>
      <name val="ＭＳ 明朝"/>
      <family val="1"/>
    </font>
    <font>
      <sz val="12"/>
      <color auto="1"/>
      <name val="ＭＳ 明朝"/>
      <family val="1"/>
    </font>
    <font>
      <sz val="13"/>
      <color auto="1"/>
      <name val="ＭＳ 明朝"/>
      <family val="1"/>
    </font>
    <font>
      <b/>
      <sz val="11"/>
      <color rgb="FFFF0000"/>
      <name val="ＭＳ 明朝"/>
      <family val="1"/>
    </font>
    <font>
      <sz val="16"/>
      <color auto="1"/>
      <name val="ＭＳ 明朝"/>
      <family val="1"/>
    </font>
    <font>
      <u/>
      <sz val="13"/>
      <color auto="1"/>
      <name val="ＭＳ 明朝"/>
    </font>
    <font>
      <sz val="12"/>
      <color rgb="FF000000"/>
      <name val="ＭＳ 明朝"/>
      <family val="1"/>
    </font>
    <font>
      <b/>
      <u/>
      <sz val="12"/>
      <color rgb="FF000000"/>
      <name val="ＭＳ 明朝"/>
      <family val="1"/>
    </font>
    <font>
      <b/>
      <sz val="16"/>
      <color auto="1"/>
      <name val="ＭＳ 明朝"/>
      <family val="1"/>
    </font>
    <font>
      <u/>
      <sz val="12"/>
      <color auto="1"/>
      <name val="ＭＳ 明朝"/>
      <family val="1"/>
    </font>
    <font>
      <b/>
      <sz val="16"/>
      <color auto="1"/>
      <name val="ＭＳ ゴシック"/>
      <family val="3"/>
    </font>
    <font>
      <sz val="12"/>
      <color auto="1"/>
      <name val="ＭＳ ゴシック"/>
      <family val="3"/>
    </font>
    <font>
      <b/>
      <sz val="12"/>
      <color auto="1"/>
      <name val="ＭＳ ゴシック"/>
      <family val="3"/>
    </font>
    <font>
      <sz val="11"/>
      <color auto="1"/>
      <name val="ＭＳ ゴシック"/>
      <family val="3"/>
    </font>
    <font>
      <u/>
      <sz val="12"/>
      <color auto="1"/>
      <name val="ＭＳ ゴシック"/>
    </font>
    <font>
      <sz val="16"/>
      <color auto="1"/>
      <name val="ＭＳ ゴシック"/>
    </font>
    <font>
      <b/>
      <sz val="12"/>
      <color auto="1"/>
      <name val="ＭＳ 明朝"/>
      <family val="1"/>
    </font>
    <font>
      <u/>
      <sz val="12"/>
      <color auto="1"/>
      <name val="游ゴシック"/>
      <family val="3"/>
    </font>
    <font>
      <u/>
      <sz val="11"/>
      <color auto="1"/>
      <name val="游ゴシック"/>
      <family val="3"/>
    </font>
    <font>
      <sz val="14"/>
      <color auto="1"/>
      <name val="ＭＳ 明朝"/>
      <family val="1"/>
    </font>
    <font>
      <u/>
      <sz val="11"/>
      <color auto="1"/>
      <name val="ＭＳ 明朝"/>
    </font>
    <font>
      <sz val="10"/>
      <color auto="1"/>
      <name val="游ゴシック"/>
      <family val="3"/>
    </font>
  </fonts>
  <fills count="15">
    <fill>
      <patternFill patternType="none"/>
    </fill>
    <fill>
      <patternFill patternType="gray125"/>
    </fill>
    <fill>
      <patternFill patternType="solid">
        <fgColor theme="0" tint="-0.14000000000000001"/>
        <bgColor indexed="64"/>
      </patternFill>
    </fill>
    <fill>
      <patternFill patternType="solid">
        <fgColor rgb="FF57C0FF"/>
        <bgColor indexed="64"/>
      </patternFill>
    </fill>
    <fill>
      <patternFill patternType="solid">
        <fgColor rgb="FFA1FFA0"/>
        <bgColor indexed="64"/>
      </patternFill>
    </fill>
    <fill>
      <patternFill patternType="solid">
        <fgColor rgb="FFFFC000"/>
        <bgColor indexed="64"/>
      </patternFill>
    </fill>
    <fill>
      <patternFill patternType="solid">
        <fgColor indexed="47"/>
        <bgColor indexed="64"/>
      </patternFill>
    </fill>
    <fill>
      <patternFill patternType="solid">
        <fgColor rgb="FFE9E9FF"/>
        <bgColor indexed="64"/>
      </patternFill>
    </fill>
    <fill>
      <patternFill patternType="solid">
        <fgColor rgb="FFE9FFFF"/>
        <bgColor indexed="64"/>
      </patternFill>
    </fill>
    <fill>
      <patternFill patternType="solid">
        <fgColor rgb="FFE9FFE9"/>
        <bgColor indexed="64"/>
      </patternFill>
    </fill>
    <fill>
      <patternFill patternType="solid">
        <fgColor theme="7" tint="0.6"/>
        <bgColor indexed="64"/>
      </patternFill>
    </fill>
    <fill>
      <patternFill patternType="solid">
        <fgColor indexed="43"/>
        <bgColor indexed="64"/>
      </patternFill>
    </fill>
    <fill>
      <patternFill patternType="solid">
        <fgColor rgb="FFFFFFA0"/>
        <bgColor indexed="64"/>
      </patternFill>
    </fill>
    <fill>
      <patternFill patternType="solid">
        <fgColor theme="0" tint="-5.e-002"/>
        <bgColor indexed="64"/>
      </patternFill>
    </fill>
    <fill>
      <patternFill patternType="solid">
        <fgColor rgb="FFFFFFE9"/>
        <bgColor indexed="64"/>
      </patternFill>
    </fill>
  </fills>
  <borders count="2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tint="-0.5"/>
      </right>
      <top style="medium">
        <color indexed="64"/>
      </top>
      <bottom/>
      <diagonal/>
    </border>
    <border>
      <left style="medium">
        <color indexed="64"/>
      </left>
      <right style="thin">
        <color theme="0" tint="-0.5"/>
      </right>
      <top style="medium">
        <color indexed="64"/>
      </top>
      <bottom style="thin">
        <color theme="0" tint="-0.5"/>
      </bottom>
      <diagonal/>
    </border>
    <border>
      <left style="medium">
        <color indexed="64"/>
      </left>
      <right style="thin">
        <color theme="0" tint="-0.5"/>
      </right>
      <top style="thin">
        <color theme="0" tint="-0.5"/>
      </top>
      <bottom style="thin">
        <color theme="0" tint="-0.5"/>
      </bottom>
      <diagonal/>
    </border>
    <border>
      <left style="medium">
        <color indexed="64"/>
      </left>
      <right style="thin">
        <color theme="0" tint="-0.5"/>
      </right>
      <top style="thin">
        <color theme="0" tint="-0.5"/>
      </top>
      <bottom style="medium">
        <color indexed="64"/>
      </bottom>
      <diagonal/>
    </border>
    <border>
      <left style="medium">
        <color indexed="64"/>
      </left>
      <right style="thin">
        <color theme="0" tint="-0.5"/>
      </right>
      <top/>
      <bottom style="thin">
        <color theme="0" tint="-0.5"/>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tint="-0.5"/>
      </left>
      <right style="thin">
        <color theme="0" tint="-0.5"/>
      </right>
      <top style="medium">
        <color indexed="64"/>
      </top>
      <bottom/>
      <diagonal/>
    </border>
    <border>
      <left style="thin">
        <color theme="0" tint="-0.5"/>
      </left>
      <right/>
      <top style="medium">
        <color indexed="64"/>
      </top>
      <bottom style="thin">
        <color theme="0" tint="-0.5"/>
      </bottom>
      <diagonal/>
    </border>
    <border>
      <left style="thin">
        <color theme="0" tint="-0.5"/>
      </left>
      <right/>
      <top style="thin">
        <color theme="0" tint="-0.5"/>
      </top>
      <bottom style="thin">
        <color theme="0" tint="-0.5"/>
      </bottom>
      <diagonal/>
    </border>
    <border>
      <left style="thin">
        <color theme="0" tint="-0.5"/>
      </left>
      <right/>
      <top style="thin">
        <color theme="0" tint="-0.5"/>
      </top>
      <bottom style="medium">
        <color indexed="64"/>
      </bottom>
      <diagonal/>
    </border>
    <border>
      <left style="thin">
        <color theme="0" tint="-0.5"/>
      </left>
      <right/>
      <top/>
      <bottom style="thin">
        <color theme="0" tint="-0.5"/>
      </bottom>
      <diagonal/>
    </border>
    <border>
      <left style="thin">
        <color indexed="64"/>
      </left>
      <right/>
      <top style="medium">
        <color indexed="64"/>
      </top>
      <bottom/>
      <diagonal/>
    </border>
    <border>
      <left style="thin">
        <color theme="0" tint="-0.5"/>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tint="-0.25"/>
      </left>
      <right/>
      <top style="medium">
        <color indexed="64" tint="-0.25"/>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thin">
        <color indexed="64" tint="-0.25"/>
      </top>
      <bottom style="thin">
        <color indexed="64" tint="-0.25"/>
      </bottom>
      <diagonal/>
    </border>
    <border>
      <left style="medium">
        <color indexed="64"/>
      </left>
      <right/>
      <top style="thin">
        <color indexed="64"/>
      </top>
      <bottom/>
      <diagonal/>
    </border>
    <border>
      <left style="medium">
        <color indexed="64"/>
      </left>
      <right style="thin">
        <color indexed="64"/>
      </right>
      <top style="hair">
        <color auto="1"/>
      </top>
      <bottom style="medium">
        <color indexed="64"/>
      </bottom>
      <diagonal/>
    </border>
    <border>
      <left style="medium">
        <color indexed="64" tint="-0.25"/>
      </left>
      <right/>
      <top style="medium">
        <color indexed="64" tint="-0.25"/>
      </top>
      <bottom style="medium">
        <color indexed="64" tint="-0.25"/>
      </bottom>
      <diagonal/>
    </border>
    <border>
      <left style="medium">
        <color indexed="64" tint="-0.25"/>
      </left>
      <right style="thin">
        <color indexed="64" tint="-0.25"/>
      </right>
      <top style="medium">
        <color indexed="64" tint="-0.25"/>
      </top>
      <bottom style="thin">
        <color indexed="64" tint="-0.25"/>
      </bottom>
      <diagonal/>
    </border>
    <border>
      <left style="medium">
        <color indexed="64" tint="-0.25"/>
      </left>
      <right style="hair">
        <color indexed="64" tint="-0.25"/>
      </right>
      <top/>
      <bottom style="hair">
        <color indexed="64" tint="-0.25"/>
      </bottom>
      <diagonal/>
    </border>
    <border>
      <left style="medium">
        <color indexed="64" tint="-0.25"/>
      </left>
      <right style="hair">
        <color indexed="64" tint="-0.25"/>
      </right>
      <top style="hair">
        <color indexed="64" tint="-0.25"/>
      </top>
      <bottom style="hair">
        <color indexed="64" tint="-0.25"/>
      </bottom>
      <diagonal/>
    </border>
    <border>
      <left style="medium">
        <color indexed="64" tint="-0.25"/>
      </left>
      <right style="hair">
        <color indexed="64" tint="-0.25"/>
      </right>
      <top style="hair">
        <color indexed="64" tint="-0.25"/>
      </top>
      <bottom style="medium">
        <color indexed="64" tint="-0.25"/>
      </bottom>
      <diagonal/>
    </border>
    <border>
      <left style="medium">
        <color indexed="64"/>
      </left>
      <right/>
      <top style="medium">
        <color indexed="64"/>
      </top>
      <bottom/>
      <diagonal/>
    </border>
    <border>
      <left style="medium">
        <color theme="0" tint="-0.5"/>
      </left>
      <right style="hair">
        <color indexed="64"/>
      </right>
      <top style="medium">
        <color theme="0" tint="-0.5"/>
      </top>
      <bottom style="hair">
        <color indexed="64"/>
      </bottom>
      <diagonal/>
    </border>
    <border>
      <left style="medium">
        <color theme="0" tint="-0.5"/>
      </left>
      <right style="hair">
        <color indexed="64"/>
      </right>
      <top/>
      <bottom style="thin">
        <color indexed="64"/>
      </bottom>
      <diagonal/>
    </border>
    <border>
      <left style="medium">
        <color theme="0" tint="-0.5"/>
      </left>
      <right style="hair">
        <color indexed="64"/>
      </right>
      <top style="thin">
        <color indexed="64"/>
      </top>
      <bottom style="thin">
        <color indexed="64"/>
      </bottom>
      <diagonal/>
    </border>
    <border>
      <left style="medium">
        <color theme="0" tint="-0.5"/>
      </left>
      <right style="thin">
        <color indexed="64"/>
      </right>
      <top style="thin">
        <color indexed="64"/>
      </top>
      <bottom style="hair">
        <color indexed="64"/>
      </bottom>
      <diagonal/>
    </border>
    <border>
      <left style="medium">
        <color theme="0" tint="-0.5"/>
      </left>
      <right style="hair">
        <color indexed="64"/>
      </right>
      <top/>
      <bottom/>
      <diagonal/>
    </border>
    <border>
      <left style="medium">
        <color theme="0" tint="-0.5"/>
      </left>
      <right style="thin">
        <color indexed="64"/>
      </right>
      <top style="medium">
        <color indexed="64"/>
      </top>
      <bottom style="thin">
        <color indexed="64"/>
      </bottom>
      <diagonal/>
    </border>
    <border>
      <left style="medium">
        <color theme="0" tint="-0.5"/>
      </left>
      <right/>
      <top/>
      <bottom/>
      <diagonal/>
    </border>
    <border>
      <left style="medium">
        <color theme="0" tint="-0.5"/>
      </left>
      <right/>
      <top/>
      <bottom style="thin">
        <color indexed="64"/>
      </bottom>
      <diagonal/>
    </border>
    <border>
      <left style="medium">
        <color theme="0" tint="-0.5"/>
      </left>
      <right style="thin">
        <color indexed="64"/>
      </right>
      <top/>
      <bottom style="thin">
        <color indexed="64"/>
      </bottom>
      <diagonal/>
    </border>
    <border>
      <left style="medium">
        <color theme="0" tint="-0.5"/>
      </left>
      <right style="thin">
        <color indexed="64"/>
      </right>
      <top style="thin">
        <color indexed="64"/>
      </top>
      <bottom/>
      <diagonal/>
    </border>
    <border>
      <left style="medium">
        <color theme="0" tint="-0.5"/>
      </left>
      <right/>
      <top style="thin">
        <color theme="0" tint="-0.5"/>
      </top>
      <bottom/>
      <diagonal/>
    </border>
    <border>
      <left style="medium">
        <color theme="0" tint="-0.5"/>
      </left>
      <right/>
      <top/>
      <bottom style="thin">
        <color theme="0" tint="-0.5"/>
      </bottom>
      <diagonal/>
    </border>
    <border>
      <left style="medium">
        <color theme="0" tint="-0.5"/>
      </left>
      <right/>
      <top style="thin">
        <color indexed="64"/>
      </top>
      <bottom/>
      <diagonal/>
    </border>
    <border>
      <left style="medium">
        <color theme="0" tint="-0.5"/>
      </left>
      <right/>
      <top style="thin">
        <color indexed="64"/>
      </top>
      <bottom style="thin">
        <color indexed="64"/>
      </bottom>
      <diagonal/>
    </border>
    <border>
      <left style="medium">
        <color theme="0" tint="-0.5"/>
      </left>
      <right/>
      <top style="thin">
        <color indexed="64"/>
      </top>
      <bottom style="medium">
        <color indexed="64"/>
      </bottom>
      <diagonal/>
    </border>
    <border>
      <left style="medium">
        <color theme="0" tint="-0.5"/>
      </left>
      <right style="thin">
        <color indexed="64"/>
      </right>
      <top style="thin">
        <color indexed="64"/>
      </top>
      <bottom style="thin">
        <color indexed="64"/>
      </bottom>
      <diagonal/>
    </border>
    <border>
      <left/>
      <right/>
      <top style="medium">
        <color indexed="64" tint="-0.25"/>
      </top>
      <bottom/>
      <diagonal/>
    </border>
    <border>
      <left/>
      <right/>
      <top style="medium">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diagonal/>
    </border>
    <border>
      <left/>
      <right/>
      <top style="thin">
        <color indexed="64" tint="-0.25"/>
      </top>
      <bottom style="thin">
        <color indexed="64" tint="-0.25"/>
      </bottom>
      <diagonal/>
    </border>
    <border>
      <left style="thin">
        <color indexed="64"/>
      </left>
      <right style="thin">
        <color indexed="64"/>
      </right>
      <top style="hair">
        <color auto="1"/>
      </top>
      <bottom style="medium">
        <color indexed="64"/>
      </bottom>
      <diagonal/>
    </border>
    <border>
      <left/>
      <right/>
      <top style="medium">
        <color indexed="64" tint="-0.25"/>
      </top>
      <bottom style="medium">
        <color indexed="64" tint="-0.25"/>
      </bottom>
      <diagonal/>
    </border>
    <border>
      <left style="thin">
        <color indexed="64" tint="-0.25"/>
      </left>
      <right style="thin">
        <color indexed="64" tint="-0.25"/>
      </right>
      <top style="medium">
        <color indexed="64" tint="-0.25"/>
      </top>
      <bottom style="thin">
        <color indexed="64" tint="-0.25"/>
      </bottom>
      <diagonal/>
    </border>
    <border>
      <left style="hair">
        <color indexed="64" tint="-0.25"/>
      </left>
      <right style="hair">
        <color indexed="64" tint="-0.25"/>
      </right>
      <top/>
      <bottom style="hair">
        <color indexed="64" tint="-0.25"/>
      </bottom>
      <diagonal/>
    </border>
    <border>
      <left style="hair">
        <color indexed="64" tint="-0.25"/>
      </left>
      <right style="hair">
        <color indexed="64" tint="-0.25"/>
      </right>
      <top style="hair">
        <color indexed="64" tint="-0.25"/>
      </top>
      <bottom style="hair">
        <color indexed="64" tint="-0.25"/>
      </bottom>
      <diagonal/>
    </border>
    <border>
      <left style="hair">
        <color indexed="64" tint="-0.25"/>
      </left>
      <right style="hair">
        <color indexed="64" tint="-0.25"/>
      </right>
      <top style="hair">
        <color indexed="64" tint="-0.25"/>
      </top>
      <bottom style="medium">
        <color indexed="64" tint="-0.25"/>
      </bottom>
      <diagonal/>
    </border>
    <border>
      <left/>
      <right/>
      <top style="medium">
        <color indexed="64"/>
      </top>
      <bottom/>
      <diagonal/>
    </border>
    <border>
      <left style="hair">
        <color indexed="64"/>
      </left>
      <right/>
      <top style="medium">
        <color theme="0" tint="-0.5"/>
      </top>
      <bottom style="thin">
        <color indexed="64"/>
      </bottom>
      <diagonal/>
    </border>
    <border>
      <left/>
      <right style="hair">
        <color auto="1"/>
      </right>
      <top style="thin">
        <color indexed="64"/>
      </top>
      <bottom style="hair">
        <color indexed="64"/>
      </bottom>
      <diagonal/>
    </border>
    <border>
      <left/>
      <right style="hair">
        <color auto="1"/>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theme="0" tint="-0.5"/>
      </top>
      <bottom/>
      <diagonal/>
    </border>
    <border>
      <left/>
      <right/>
      <top/>
      <bottom style="thin">
        <color theme="0" tint="-0.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theme="0" tint="-0.5"/>
      </top>
      <bottom style="thin">
        <color indexed="64"/>
      </bottom>
      <diagonal/>
    </border>
    <border>
      <left style="hair">
        <color auto="1"/>
      </left>
      <right style="hair">
        <color auto="1"/>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tint="-0.25"/>
      </right>
      <top style="medium">
        <color indexed="64" tint="-0.25"/>
      </top>
      <bottom/>
      <diagonal/>
    </border>
    <border>
      <left/>
      <right style="hair">
        <color indexed="64"/>
      </right>
      <top style="thin">
        <color indexed="64" tint="-0.25"/>
      </top>
      <bottom style="thin">
        <color indexed="64" tint="-0.25"/>
      </bottom>
      <diagonal/>
    </border>
    <border>
      <left/>
      <right style="medium">
        <color indexed="64" tint="-0.25"/>
      </right>
      <top style="medium">
        <color indexed="64" tint="-0.25"/>
      </top>
      <bottom style="medium">
        <color indexed="64" tint="-0.25"/>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right style="hair">
        <color theme="0" tint="-0.5"/>
      </right>
      <top style="thin">
        <color theme="0" tint="-0.5"/>
      </top>
      <bottom/>
      <diagonal/>
    </border>
    <border>
      <left/>
      <right style="hair">
        <color theme="0" tint="-0.5"/>
      </right>
      <top/>
      <bottom style="thin">
        <color theme="0" tint="-0.5"/>
      </bottom>
      <diagonal/>
    </border>
    <border>
      <left/>
      <right style="hair">
        <color theme="0" tint="-0.5"/>
      </right>
      <top/>
      <bottom/>
      <diagonal/>
    </border>
    <border>
      <left/>
      <right style="hair">
        <color theme="0" tint="-0.5"/>
      </right>
      <top/>
      <bottom style="thin">
        <color indexed="64"/>
      </bottom>
      <diagonal/>
    </border>
    <border>
      <left/>
      <right style="hair">
        <color theme="0" tint="-0.5"/>
      </right>
      <top style="thin">
        <color indexed="64"/>
      </top>
      <bottom/>
      <diagonal/>
    </border>
    <border>
      <left/>
      <right style="hair">
        <color theme="0" tint="-0.5"/>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int="-0.25"/>
      </top>
      <bottom style="thin">
        <color indexed="64" tint="-0.25"/>
      </bottom>
      <diagonal/>
    </border>
    <border>
      <left style="thin">
        <color indexed="64"/>
      </left>
      <right style="hair">
        <color indexed="64"/>
      </right>
      <top style="hair">
        <color auto="1"/>
      </top>
      <bottom style="medium">
        <color indexed="64"/>
      </bottom>
      <diagonal/>
    </border>
    <border>
      <left style="thin">
        <color indexed="64" tint="-0.25"/>
      </left>
      <right style="medium">
        <color indexed="64" tint="-0.25"/>
      </right>
      <top style="medium">
        <color indexed="64" tint="-0.25"/>
      </top>
      <bottom style="thin">
        <color indexed="64" tint="-0.25"/>
      </bottom>
      <diagonal/>
    </border>
    <border>
      <left style="hair">
        <color indexed="64" tint="-0.25"/>
      </left>
      <right style="medium">
        <color indexed="64" tint="-0.25"/>
      </right>
      <top/>
      <bottom style="hair">
        <color indexed="64" tint="-0.25"/>
      </bottom>
      <diagonal/>
    </border>
    <border>
      <left style="hair">
        <color indexed="64" tint="-0.25"/>
      </left>
      <right style="medium">
        <color indexed="64" tint="-0.25"/>
      </right>
      <top style="hair">
        <color indexed="64" tint="-0.25"/>
      </top>
      <bottom style="hair">
        <color indexed="64" tint="-0.25"/>
      </bottom>
      <diagonal/>
    </border>
    <border>
      <left style="hair">
        <color indexed="64" tint="-0.25"/>
      </left>
      <right style="medium">
        <color indexed="64" tint="-0.25"/>
      </right>
      <top style="hair">
        <color indexed="64" tint="-0.25"/>
      </top>
      <bottom style="medium">
        <color indexed="64" tint="-0.25"/>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theme="0" tint="-0.5"/>
      </bottom>
      <diagonal/>
    </border>
    <border>
      <left/>
      <right/>
      <top/>
      <bottom style="hair">
        <color theme="0" tint="-0.5"/>
      </bottom>
      <diagonal/>
    </border>
    <border>
      <left style="hair">
        <color theme="0" tint="-0.5"/>
      </left>
      <right/>
      <top style="thin">
        <color indexed="64"/>
      </top>
      <bottom/>
      <diagonal/>
    </border>
    <border>
      <left style="hair">
        <color theme="0" tint="-0.5"/>
      </left>
      <right/>
      <top style="hair">
        <color auto="1"/>
      </top>
      <bottom style="thin">
        <color indexed="64"/>
      </bottom>
      <diagonal/>
    </border>
    <border>
      <left/>
      <right/>
      <top style="thin">
        <color indexed="64"/>
      </top>
      <bottom style="thin">
        <color theme="0" tint="-0.5"/>
      </bottom>
      <diagonal/>
    </border>
    <border>
      <left style="hair">
        <color indexed="64"/>
      </left>
      <right/>
      <top style="thin">
        <color theme="0" tint="-0.5"/>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hair">
        <color indexed="64"/>
      </top>
      <bottom/>
      <diagonal/>
    </border>
    <border>
      <left/>
      <right/>
      <top style="hair">
        <color auto="1"/>
      </top>
      <bottom style="medium">
        <color indexed="64"/>
      </bottom>
      <diagonal/>
    </border>
    <border>
      <left/>
      <right style="thin">
        <color indexed="64" tint="-0.25"/>
      </right>
      <top style="thin">
        <color indexed="64" tint="-0.25"/>
      </top>
      <bottom style="thin">
        <color indexed="64" tint="-0.25"/>
      </bottom>
      <diagonal/>
    </border>
    <border>
      <left/>
      <right style="hair">
        <color indexed="64" tint="-0.25"/>
      </right>
      <top/>
      <bottom style="hair">
        <color indexed="64" tint="-0.25"/>
      </bottom>
      <diagonal/>
    </border>
    <border>
      <left/>
      <right style="hair">
        <color indexed="64" tint="-0.25"/>
      </right>
      <top style="hair">
        <color indexed="64" tint="-0.25"/>
      </top>
      <bottom style="hair">
        <color indexed="64" tint="-0.25"/>
      </bottom>
      <diagonal/>
    </border>
    <border>
      <left/>
      <right style="hair">
        <color indexed="64" tint="-0.25"/>
      </right>
      <top style="hair">
        <color indexed="64" tint="-0.25"/>
      </top>
      <bottom style="thin">
        <color indexed="64" tint="-0.25"/>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auto="1"/>
      </top>
      <bottom style="thin">
        <color indexed="64"/>
      </bottom>
      <diagonal/>
    </border>
    <border>
      <left/>
      <right/>
      <top style="thin">
        <color theme="0" tint="-0.5"/>
      </top>
      <bottom style="medium">
        <color indexed="64"/>
      </bottom>
      <diagonal/>
    </border>
    <border>
      <left style="hair">
        <color indexed="64"/>
      </left>
      <right style="thin">
        <color indexed="64"/>
      </right>
      <top style="thin">
        <color indexed="64"/>
      </top>
      <bottom style="thin">
        <color indexed="64"/>
      </bottom>
      <diagonal/>
    </border>
    <border>
      <left style="hair">
        <color indexed="64" tint="-0.25"/>
      </left>
      <right/>
      <top style="thin">
        <color indexed="64" tint="-0.25"/>
      </top>
      <bottom/>
      <diagonal/>
    </border>
    <border>
      <left style="hair">
        <color indexed="64" tint="-0.25"/>
      </left>
      <right/>
      <top/>
      <bottom/>
      <diagonal/>
    </border>
    <border>
      <left style="hair">
        <color indexed="64" tint="-0.25"/>
      </left>
      <right/>
      <top/>
      <bottom style="thin">
        <color indexed="64" tint="-0.25"/>
      </bottom>
      <diagonal/>
    </border>
    <border>
      <left/>
      <right/>
      <top/>
      <bottom style="hair">
        <color indexed="64"/>
      </bottom>
      <diagonal/>
    </border>
    <border>
      <left/>
      <right/>
      <top style="hair">
        <color indexed="64"/>
      </top>
      <bottom style="thin">
        <color indexed="64"/>
      </bottom>
      <diagonal/>
    </border>
    <border>
      <left style="thin">
        <color indexed="64" tint="-0.25"/>
      </left>
      <right/>
      <top style="thin">
        <color indexed="64" tint="-0.25"/>
      </top>
      <bottom style="thin">
        <color indexed="64" tint="-0.25"/>
      </bottom>
      <diagonal/>
    </border>
    <border>
      <left/>
      <right/>
      <top style="thin">
        <color indexed="64" tint="-0.25"/>
      </top>
      <bottom/>
      <diagonal/>
    </border>
    <border>
      <left/>
      <right/>
      <top/>
      <bottom style="thin">
        <color indexed="64" tint="-0.25"/>
      </bottom>
      <diagonal/>
    </border>
    <border>
      <left style="hair">
        <color indexed="64"/>
      </left>
      <right style="thin">
        <color indexed="64"/>
      </right>
      <top/>
      <bottom/>
      <diagonal/>
    </border>
    <border>
      <left/>
      <right style="hair">
        <color theme="0" tint="-0.5"/>
      </right>
      <top/>
      <bottom style="hair">
        <color theme="0" tint="-0.5"/>
      </bottom>
      <diagonal/>
    </border>
    <border>
      <left/>
      <right style="hair">
        <color auto="1"/>
      </right>
      <top style="thin">
        <color indexed="64"/>
      </top>
      <bottom/>
      <diagonal/>
    </border>
    <border>
      <left/>
      <right style="hair">
        <color auto="1"/>
      </right>
      <top style="hair">
        <color auto="1"/>
      </top>
      <bottom style="thin">
        <color indexed="64"/>
      </bottom>
      <diagonal/>
    </border>
    <border>
      <left/>
      <right style="thin">
        <color indexed="64"/>
      </right>
      <top style="thin">
        <color theme="0" tint="-0.5"/>
      </top>
      <bottom style="medium">
        <color indexed="64"/>
      </bottom>
      <diagonal/>
    </border>
    <border>
      <left style="thin">
        <color indexed="64"/>
      </left>
      <right style="hair">
        <color indexed="64"/>
      </right>
      <top style="thin">
        <color indexed="64"/>
      </top>
      <bottom style="medium">
        <color indexed="64"/>
      </bottom>
      <diagonal/>
    </border>
    <border>
      <left style="medium">
        <color theme="1"/>
      </left>
      <right style="thin">
        <color indexed="64"/>
      </right>
      <top style="medium">
        <color theme="1"/>
      </top>
      <bottom style="medium">
        <color theme="1"/>
      </bottom>
      <diagonal/>
    </border>
    <border>
      <left style="thin">
        <color theme="0" tint="-0.5"/>
      </left>
      <right/>
      <top style="thin">
        <color theme="0" tint="-0.5"/>
      </top>
      <bottom style="thin">
        <color indexed="64" tint="-0.25"/>
      </bottom>
      <diagonal/>
    </border>
    <border>
      <left style="thin">
        <color theme="0" tint="-0.5"/>
      </left>
      <right/>
      <top style="thin">
        <color indexed="64" tint="-0.25"/>
      </top>
      <bottom/>
      <diagonal/>
    </border>
    <border>
      <left style="thin">
        <color theme="0" tint="-0.5"/>
      </left>
      <right/>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theme="1"/>
      </top>
      <bottom style="medium">
        <color theme="1"/>
      </bottom>
      <diagonal/>
    </border>
    <border>
      <left/>
      <right/>
      <top style="thin">
        <color theme="0" tint="-0.5"/>
      </top>
      <bottom style="thin">
        <color indexed="64" tint="-0.25"/>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medium">
        <color indexed="64"/>
      </top>
      <bottom style="thin">
        <color indexed="64"/>
      </bottom>
      <diagonal/>
    </border>
    <border>
      <left style="hair">
        <color indexed="64"/>
      </left>
      <right/>
      <top/>
      <bottom style="medium">
        <color indexed="64"/>
      </bottom>
      <diagonal/>
    </border>
    <border>
      <left style="thin">
        <color indexed="64"/>
      </left>
      <right style="hair">
        <color auto="1"/>
      </right>
      <top style="thin">
        <color indexed="64"/>
      </top>
      <bottom style="thin">
        <color indexed="64"/>
      </bottom>
      <diagonal/>
    </border>
    <border>
      <left/>
      <right style="medium">
        <color theme="1"/>
      </right>
      <top style="medium">
        <color theme="1"/>
      </top>
      <bottom style="medium">
        <color theme="1"/>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tint="-0.25"/>
      </left>
      <right style="medium">
        <color indexed="64"/>
      </right>
      <top style="thin">
        <color indexed="64" tint="-0.25"/>
      </top>
      <bottom style="thin">
        <color indexed="64" tint="-0.25"/>
      </bottom>
      <diagonal/>
    </border>
    <border>
      <left/>
      <right style="medium">
        <color indexed="64"/>
      </right>
      <top/>
      <bottom/>
      <diagonal/>
    </border>
    <border>
      <left/>
      <right style="medium">
        <color indexed="64"/>
      </right>
      <top style="hair">
        <color auto="1"/>
      </top>
      <bottom style="medium">
        <color indexed="64"/>
      </bottom>
      <diagonal/>
    </border>
    <border>
      <left/>
      <right style="thin">
        <color theme="0" tint="-0.5"/>
      </right>
      <top style="thin">
        <color theme="0" tint="-0.5"/>
      </top>
      <bottom style="thin">
        <color indexed="64" tint="-0.25"/>
      </bottom>
      <diagonal/>
    </border>
    <border>
      <left/>
      <right style="thin">
        <color theme="0" tint="-0.5"/>
      </right>
      <top style="thin">
        <color indexed="64" tint="-0.25"/>
      </top>
      <bottom/>
      <diagonal/>
    </border>
    <border>
      <left/>
      <right style="thin">
        <color theme="0" tint="-0.5"/>
      </right>
      <top/>
      <bottom/>
      <diagonal/>
    </border>
    <border>
      <left/>
      <right style="thin">
        <color theme="0" tint="-0.5"/>
      </right>
      <top/>
      <bottom style="thin">
        <color theme="0" tint="-0.5"/>
      </bottom>
      <diagonal/>
    </border>
    <border>
      <left/>
      <right style="medium">
        <color theme="0" tint="-0.5"/>
      </right>
      <top style="medium">
        <color theme="0" tint="-0.5"/>
      </top>
      <bottom style="thin">
        <color indexed="64"/>
      </bottom>
      <diagonal/>
    </border>
    <border>
      <left style="thin">
        <color indexed="64"/>
      </left>
      <right style="medium">
        <color theme="0" tint="-0.5"/>
      </right>
      <top style="thin">
        <color indexed="64"/>
      </top>
      <bottom style="hair">
        <color indexed="64"/>
      </bottom>
      <diagonal/>
    </border>
    <border>
      <left style="thin">
        <color indexed="64"/>
      </left>
      <right style="medium">
        <color theme="0" tint="-0.5"/>
      </right>
      <top/>
      <bottom style="thin">
        <color indexed="64"/>
      </bottom>
      <diagonal/>
    </border>
    <border>
      <left style="thin">
        <color indexed="64"/>
      </left>
      <right style="medium">
        <color theme="0" tint="-0.5"/>
      </right>
      <top style="thin">
        <color indexed="64"/>
      </top>
      <bottom style="thin">
        <color indexed="64"/>
      </bottom>
      <diagonal/>
    </border>
    <border>
      <left style="thin">
        <color indexed="64"/>
      </left>
      <right style="medium">
        <color theme="0" tint="-0.5"/>
      </right>
      <top/>
      <bottom/>
      <diagonal/>
    </border>
    <border>
      <left style="thin">
        <color indexed="64"/>
      </left>
      <right style="medium">
        <color theme="0" tint="-0.5"/>
      </right>
      <top style="medium">
        <color indexed="64"/>
      </top>
      <bottom style="thin">
        <color indexed="64"/>
      </bottom>
      <diagonal/>
    </border>
    <border>
      <left/>
      <right style="medium">
        <color theme="0" tint="-0.5"/>
      </right>
      <top/>
      <bottom style="hair">
        <color indexed="64"/>
      </bottom>
      <diagonal/>
    </border>
    <border>
      <left/>
      <right style="medium">
        <color theme="0" tint="-0.5"/>
      </right>
      <top style="hair">
        <color indexed="64"/>
      </top>
      <bottom style="hair">
        <color indexed="64"/>
      </bottom>
      <diagonal/>
    </border>
    <border>
      <left/>
      <right style="medium">
        <color theme="0" tint="-0.5"/>
      </right>
      <top style="hair">
        <color indexed="64"/>
      </top>
      <bottom style="thin">
        <color indexed="64"/>
      </bottom>
      <diagonal/>
    </border>
    <border>
      <left/>
      <right style="medium">
        <color theme="0" tint="-0.5"/>
      </right>
      <top style="thin">
        <color indexed="64"/>
      </top>
      <bottom style="thin">
        <color theme="0" tint="-0.5"/>
      </bottom>
      <diagonal/>
    </border>
    <border>
      <left/>
      <right style="medium">
        <color theme="0" tint="-0.5"/>
      </right>
      <top style="thin">
        <color theme="0" tint="-0.5"/>
      </top>
      <bottom/>
      <diagonal/>
    </border>
    <border>
      <left/>
      <right style="medium">
        <color theme="0" tint="-0.5"/>
      </right>
      <top/>
      <bottom style="thin">
        <color theme="0" tint="-0.5"/>
      </bottom>
      <diagonal/>
    </border>
    <border>
      <left/>
      <right style="medium">
        <color theme="0" tint="-0.5"/>
      </right>
      <top/>
      <bottom style="hair">
        <color theme="0" tint="-0.5"/>
      </bottom>
      <diagonal/>
    </border>
    <border>
      <left/>
      <right style="medium">
        <color theme="0" tint="-0.5"/>
      </right>
      <top/>
      <bottom/>
      <diagonal/>
    </border>
    <border>
      <left/>
      <right style="medium">
        <color theme="0" tint="-0.5"/>
      </right>
      <top style="thin">
        <color indexed="64"/>
      </top>
      <bottom/>
      <diagonal/>
    </border>
    <border>
      <left/>
      <right style="medium">
        <color theme="0" tint="-0.5"/>
      </right>
      <top style="hair">
        <color auto="1"/>
      </top>
      <bottom style="thin">
        <color indexed="64"/>
      </bottom>
      <diagonal/>
    </border>
    <border>
      <left/>
      <right style="medium">
        <color theme="0" tint="-0.5"/>
      </right>
      <top/>
      <bottom style="medium">
        <color indexed="64"/>
      </bottom>
      <diagonal/>
    </border>
    <border>
      <left/>
      <right style="medium">
        <color theme="0" tint="-0.5"/>
      </right>
      <top style="thin">
        <color indexed="64"/>
      </top>
      <bottom style="thin">
        <color indexed="64"/>
      </bottom>
      <diagonal/>
    </border>
    <border>
      <left/>
      <right style="medium">
        <color theme="0" tint="-0.5"/>
      </right>
      <top style="thin">
        <color indexed="64"/>
      </top>
      <bottom style="medium">
        <color indexed="64"/>
      </bottom>
      <diagonal/>
    </border>
    <border>
      <left style="medium">
        <color theme="0" tint="-0.5"/>
      </left>
      <right/>
      <top style="medium">
        <color theme="0" tint="-0.5"/>
      </top>
      <bottom/>
      <diagonal/>
    </border>
    <border>
      <left style="medium">
        <color theme="0" tint="-0.5"/>
      </left>
      <right/>
      <top/>
      <bottom style="medium">
        <color theme="0" tint="-0.5"/>
      </bottom>
      <diagonal/>
    </border>
    <border>
      <left/>
      <right/>
      <top style="medium">
        <color theme="0" tint="-0.5"/>
      </top>
      <bottom/>
      <diagonal/>
    </border>
    <border>
      <left style="thin">
        <color theme="1"/>
      </left>
      <right style="hair">
        <color theme="1"/>
      </right>
      <top style="thin">
        <color theme="1"/>
      </top>
      <bottom/>
      <diagonal/>
    </border>
    <border>
      <left style="thin">
        <color theme="1"/>
      </left>
      <right/>
      <top style="thin">
        <color theme="1"/>
      </top>
      <bottom style="thin">
        <color theme="1"/>
      </bottom>
      <diagonal/>
    </border>
    <border>
      <left style="thin">
        <color theme="1"/>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bottom style="medium">
        <color theme="0" tint="-0.5"/>
      </bottom>
      <diagonal/>
    </border>
    <border>
      <left/>
      <right/>
      <top style="thin">
        <color theme="1"/>
      </top>
      <bottom/>
      <diagonal/>
    </border>
    <border>
      <left style="medium">
        <color theme="0" tint="-0.25"/>
      </left>
      <right/>
      <top style="medium">
        <color theme="0" tint="-0.25"/>
      </top>
      <bottom style="medium">
        <color theme="0" tint="-0.25"/>
      </bottom>
      <diagonal/>
    </border>
    <border>
      <left/>
      <right/>
      <top style="thin">
        <color theme="1"/>
      </top>
      <bottom style="thin">
        <color theme="1"/>
      </bottom>
      <diagonal/>
    </border>
    <border>
      <left/>
      <right/>
      <top/>
      <bottom style="thin">
        <color theme="1"/>
      </bottom>
      <diagonal/>
    </border>
    <border>
      <left style="medium">
        <color theme="0" tint="-0.25"/>
      </left>
      <right style="medium">
        <color theme="0" tint="-0.25"/>
      </right>
      <top style="medium">
        <color theme="0" tint="-0.25"/>
      </top>
      <bottom style="medium">
        <color theme="0" tint="-0.25"/>
      </bottom>
      <diagonal/>
    </border>
    <border>
      <left/>
      <right/>
      <top style="medium">
        <color theme="0" tint="-0.25"/>
      </top>
      <bottom style="medium">
        <color theme="0" tint="-0.25"/>
      </bottom>
      <diagonal/>
    </border>
    <border>
      <left/>
      <right style="hair">
        <color theme="1"/>
      </right>
      <top/>
      <bottom style="thin">
        <color theme="1"/>
      </bottom>
      <diagonal/>
    </border>
    <border>
      <left/>
      <right style="hair">
        <color theme="1"/>
      </right>
      <top style="thin">
        <color theme="1"/>
      </top>
      <bottom style="thin">
        <color theme="1"/>
      </bottom>
      <diagonal/>
    </border>
    <border>
      <left/>
      <right style="thin">
        <color theme="1"/>
      </right>
      <top style="thin">
        <color theme="1"/>
      </top>
      <bottom/>
      <diagonal/>
    </border>
    <border>
      <left/>
      <right style="medium">
        <color theme="0" tint="-0.25"/>
      </right>
      <top style="medium">
        <color theme="0" tint="-0.25"/>
      </top>
      <bottom style="medium">
        <color theme="0" tint="-0.25"/>
      </bottom>
      <diagonal/>
    </border>
    <border>
      <left/>
      <right style="medium">
        <color theme="0" tint="-0.25"/>
      </right>
      <top style="thin">
        <color theme="1"/>
      </top>
      <bottom style="thin">
        <color theme="1"/>
      </bottom>
      <diagonal/>
    </border>
    <border>
      <left style="medium">
        <color theme="0" tint="-0.25"/>
      </left>
      <right style="medium">
        <color theme="0" tint="-0.25"/>
      </right>
      <top style="medium">
        <color theme="0" tint="-0.25"/>
      </top>
      <bottom style="thin">
        <color indexed="64"/>
      </bottom>
      <diagonal/>
    </border>
    <border>
      <left style="medium">
        <color theme="0" tint="-0.25"/>
      </left>
      <right style="medium">
        <color theme="0" tint="-0.25"/>
      </right>
      <top style="thin">
        <color indexed="64"/>
      </top>
      <bottom/>
      <diagonal/>
    </border>
    <border>
      <left style="medium">
        <color theme="0" tint="-0.25"/>
      </left>
      <right style="medium">
        <color theme="0" tint="-0.25"/>
      </right>
      <top style="thin">
        <color theme="1"/>
      </top>
      <bottom style="medium">
        <color theme="0" tint="-0.25"/>
      </bottom>
      <diagonal/>
    </border>
    <border>
      <left/>
      <right style="thin">
        <color indexed="64"/>
      </right>
      <top style="thin">
        <color indexed="64"/>
      </top>
      <bottom/>
      <diagonal/>
    </border>
    <border>
      <left/>
      <right style="medium">
        <color theme="0" tint="-0.5"/>
      </right>
      <top style="medium">
        <color theme="0" tint="-0.5"/>
      </top>
      <bottom/>
      <diagonal/>
    </border>
    <border>
      <left/>
      <right style="medium">
        <color theme="0" tint="-0.5"/>
      </right>
      <top/>
      <bottom style="medium">
        <color theme="0" tint="-0.5"/>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dotted">
        <color indexed="64"/>
      </bottom>
      <diagonal/>
    </border>
    <border>
      <left/>
      <right/>
      <top style="dotted">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style="dotted">
        <color auto="1"/>
      </top>
      <bottom/>
      <diagonal/>
    </border>
    <border>
      <left/>
      <right/>
      <top/>
      <bottom style="dotted">
        <color auto="1"/>
      </bottom>
      <diagonal/>
    </border>
    <border>
      <left/>
      <right style="medium">
        <color indexed="64"/>
      </right>
      <top style="medium">
        <color indexed="64"/>
      </top>
      <bottom style="thin">
        <color indexed="64"/>
      </bottom>
      <diagonal/>
    </border>
    <border>
      <left/>
      <right/>
      <top/>
      <bottom style="dotted">
        <color theme="0" tint="-0.5"/>
      </bottom>
      <diagonal/>
    </border>
    <border>
      <left/>
      <right/>
      <top/>
      <bottom style="thin">
        <color auto="1"/>
      </bottom>
      <diagonal/>
    </border>
    <border>
      <left/>
      <right/>
      <top style="dotted">
        <color auto="1"/>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767">
    <xf numFmtId="0" fontId="0" fillId="0" borderId="0" xfId="0">
      <alignment vertical="center"/>
    </xf>
    <xf numFmtId="0" fontId="2" fillId="0" borderId="0" xfId="0" applyFont="1">
      <alignment vertical="center"/>
    </xf>
    <xf numFmtId="0" fontId="0" fillId="2" borderId="1" xfId="0" applyFont="1" applyFill="1" applyBorder="1" applyAlignment="1">
      <alignment horizontal="center" vertical="center"/>
    </xf>
    <xf numFmtId="0" fontId="0" fillId="3" borderId="2" xfId="0" applyFont="1" applyFill="1" applyBorder="1" applyAlignment="1">
      <alignment horizontal="center" vertical="center" textRotation="255" wrapText="1"/>
    </xf>
    <xf numFmtId="0" fontId="0" fillId="3" borderId="3" xfId="0" applyFont="1" applyFill="1" applyBorder="1" applyAlignment="1">
      <alignment horizontal="center" vertical="center" textRotation="255" wrapText="1"/>
    </xf>
    <xf numFmtId="0" fontId="0" fillId="3" borderId="4" xfId="0" applyFont="1" applyFill="1" applyBorder="1" applyAlignment="1">
      <alignment horizontal="center" vertical="center" textRotation="255" wrapText="1"/>
    </xf>
    <xf numFmtId="0" fontId="3" fillId="4"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4" fillId="0" borderId="0" xfId="0" applyFont="1">
      <alignment vertical="center"/>
    </xf>
    <xf numFmtId="0" fontId="0" fillId="2" borderId="7" xfId="0" applyFill="1" applyBorder="1">
      <alignment vertical="center"/>
    </xf>
    <xf numFmtId="0" fontId="0" fillId="3" borderId="8" xfId="0" applyFont="1" applyFill="1" applyBorder="1" applyAlignment="1">
      <alignment horizontal="center" vertical="center" textRotation="255"/>
    </xf>
    <xf numFmtId="0" fontId="0" fillId="3" borderId="9" xfId="0" applyFont="1" applyFill="1" applyBorder="1" applyAlignment="1">
      <alignment horizontal="center" vertical="center" textRotation="255"/>
    </xf>
    <xf numFmtId="0" fontId="0" fillId="3" borderId="10" xfId="0" applyFont="1" applyFill="1" applyBorder="1" applyAlignment="1">
      <alignment horizontal="center" vertical="center" textRotation="255"/>
    </xf>
    <xf numFmtId="0" fontId="0" fillId="4" borderId="8" xfId="0" applyFont="1" applyFill="1" applyBorder="1" applyAlignment="1">
      <alignment horizontal="center" vertical="center" textRotation="255" wrapText="1"/>
    </xf>
    <xf numFmtId="0" fontId="0" fillId="4" borderId="9" xfId="0" applyFont="1" applyFill="1" applyBorder="1" applyAlignment="1">
      <alignment horizontal="center" vertical="center" textRotation="255" wrapText="1"/>
    </xf>
    <xf numFmtId="0" fontId="0" fillId="4"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xf>
    <xf numFmtId="0" fontId="0" fillId="5" borderId="9" xfId="0" applyFont="1" applyFill="1" applyBorder="1" applyAlignment="1">
      <alignment horizontal="center" vertical="center" textRotation="255"/>
    </xf>
    <xf numFmtId="0" fontId="0" fillId="5" borderId="10" xfId="0" applyFont="1" applyFill="1" applyBorder="1" applyAlignment="1">
      <alignment horizontal="center" vertical="center" textRotation="255"/>
    </xf>
    <xf numFmtId="0" fontId="0" fillId="3" borderId="8" xfId="0" applyFont="1" applyFill="1" applyBorder="1" applyAlignment="1">
      <alignment horizontal="center" vertical="center" textRotation="255" wrapText="1"/>
    </xf>
    <xf numFmtId="0" fontId="0" fillId="3" borderId="9" xfId="0" applyFont="1" applyFill="1" applyBorder="1" applyAlignment="1">
      <alignment horizontal="center" vertical="center" textRotation="255" wrapText="1"/>
    </xf>
    <xf numFmtId="0" fontId="0" fillId="3"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9"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2" borderId="12" xfId="0" applyFont="1" applyFill="1" applyBorder="1" applyAlignment="1">
      <alignment horizontal="center" vertical="center"/>
    </xf>
    <xf numFmtId="0" fontId="0" fillId="0" borderId="13" xfId="0" applyBorder="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lignment vertical="center"/>
    </xf>
    <xf numFmtId="0" fontId="0" fillId="2" borderId="17" xfId="0" applyFont="1" applyFill="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Border="1" applyAlignment="1">
      <alignment horizontal="left" vertical="center"/>
    </xf>
    <xf numFmtId="0" fontId="0" fillId="0" borderId="21" xfId="0" applyFont="1" applyBorder="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2" borderId="22" xfId="0" applyFont="1" applyFill="1" applyBorder="1" applyAlignment="1">
      <alignment horizontal="center"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2" borderId="23" xfId="0" applyFont="1"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wrapText="1"/>
    </xf>
    <xf numFmtId="0" fontId="5" fillId="2" borderId="23" xfId="0" applyFont="1" applyFill="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4" xfId="0" applyFont="1" applyBorder="1" applyAlignment="1">
      <alignment horizontal="left" vertical="center" wrapText="1"/>
    </xf>
    <xf numFmtId="0" fontId="6" fillId="0" borderId="26" xfId="0" applyFont="1" applyBorder="1" applyAlignment="1">
      <alignment horizontal="left" vertical="center"/>
    </xf>
    <xf numFmtId="0" fontId="6" fillId="0" borderId="15"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0" borderId="16" xfId="0" applyFont="1" applyBorder="1" applyAlignment="1">
      <alignment horizontal="left" vertical="center" wrapText="1"/>
    </xf>
    <xf numFmtId="0" fontId="0" fillId="2" borderId="27" xfId="0" applyFont="1" applyFill="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wrapText="1"/>
    </xf>
    <xf numFmtId="0" fontId="5" fillId="2" borderId="27" xfId="0" applyFont="1" applyFill="1" applyBorder="1" applyAlignment="1">
      <alignment horizontal="center" vertical="center"/>
    </xf>
    <xf numFmtId="0" fontId="6" fillId="0" borderId="30"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0" fillId="0" borderId="32"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5" fillId="0" borderId="0" xfId="0" applyFont="1">
      <alignment vertical="center"/>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10" fillId="0" borderId="0" xfId="0" applyFont="1">
      <alignment vertical="center"/>
    </xf>
    <xf numFmtId="0" fontId="11" fillId="0" borderId="0" xfId="0" applyFont="1" applyAlignment="1">
      <alignment horizontal="right" vertical="center"/>
    </xf>
    <xf numFmtId="0" fontId="10" fillId="0" borderId="0" xfId="0" applyFont="1" applyAlignment="1">
      <alignment horizontal="center" vertical="center"/>
    </xf>
    <xf numFmtId="176" fontId="11" fillId="6" borderId="0" xfId="0" applyNumberFormat="1" applyFont="1" applyFill="1" applyAlignment="1">
      <alignment horizontal="center" vertical="center"/>
    </xf>
    <xf numFmtId="0" fontId="12" fillId="3" borderId="36"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38"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0" xfId="0" applyFont="1" applyFill="1" applyBorder="1" applyAlignment="1">
      <alignment horizontal="center" vertical="center"/>
    </xf>
    <xf numFmtId="0" fontId="9" fillId="7" borderId="41" xfId="0" applyFont="1" applyFill="1" applyBorder="1" applyAlignment="1">
      <alignment horizontal="center" vertical="center"/>
    </xf>
    <xf numFmtId="0" fontId="9" fillId="7" borderId="42" xfId="0" applyFont="1" applyFill="1" applyBorder="1" applyAlignment="1">
      <alignment horizontal="center" vertical="center"/>
    </xf>
    <xf numFmtId="0" fontId="8" fillId="8" borderId="43" xfId="0" applyFont="1" applyFill="1" applyBorder="1" applyAlignment="1">
      <alignment horizontal="center" vertical="center"/>
    </xf>
    <xf numFmtId="0" fontId="12" fillId="4" borderId="44" xfId="0" applyFont="1" applyFill="1" applyBorder="1" applyAlignment="1">
      <alignment horizontal="center" vertical="center"/>
    </xf>
    <xf numFmtId="0" fontId="9" fillId="9" borderId="45" xfId="0" applyFont="1" applyFill="1" applyBorder="1" applyAlignment="1">
      <alignment horizontal="center" vertical="center"/>
    </xf>
    <xf numFmtId="0" fontId="9" fillId="9" borderId="46" xfId="0" applyFont="1" applyFill="1" applyBorder="1" applyAlignment="1">
      <alignment horizontal="center" vertical="center"/>
    </xf>
    <xf numFmtId="177" fontId="9" fillId="9" borderId="47" xfId="0" applyNumberFormat="1" applyFont="1" applyFill="1" applyBorder="1" applyAlignment="1">
      <alignment horizontal="center" vertical="center" wrapText="1"/>
    </xf>
    <xf numFmtId="177" fontId="9" fillId="9" borderId="48" xfId="0" applyNumberFormat="1" applyFont="1" applyFill="1" applyBorder="1" applyAlignment="1">
      <alignment horizontal="center" vertical="center" wrapText="1"/>
    </xf>
    <xf numFmtId="0" fontId="12" fillId="5" borderId="49" xfId="0" applyFont="1" applyFill="1" applyBorder="1" applyAlignment="1">
      <alignment horizontal="center" vertical="center"/>
    </xf>
    <xf numFmtId="0" fontId="8" fillId="10" borderId="50" xfId="0" applyFont="1" applyFill="1" applyBorder="1" applyAlignment="1">
      <alignment vertical="center"/>
    </xf>
    <xf numFmtId="0" fontId="8" fillId="10" borderId="51" xfId="0" applyFont="1" applyFill="1" applyBorder="1" applyAlignment="1">
      <alignment horizontal="center" vertical="center"/>
    </xf>
    <xf numFmtId="0" fontId="8" fillId="10" borderId="52" xfId="0" applyFont="1" applyFill="1" applyBorder="1" applyAlignment="1">
      <alignment horizontal="center" vertical="center"/>
    </xf>
    <xf numFmtId="0" fontId="8" fillId="10" borderId="53" xfId="0" applyFont="1" applyFill="1" applyBorder="1" applyAlignment="1">
      <alignment horizontal="center" vertical="center"/>
    </xf>
    <xf numFmtId="0" fontId="8" fillId="11" borderId="54" xfId="0" applyFont="1" applyFill="1" applyBorder="1" applyAlignment="1">
      <alignment horizontal="center" vertical="center"/>
    </xf>
    <xf numFmtId="0" fontId="9" fillId="10" borderId="55" xfId="0" applyFont="1" applyFill="1" applyBorder="1" applyAlignment="1">
      <alignment horizontal="center" vertical="center"/>
    </xf>
    <xf numFmtId="0" fontId="8" fillId="12" borderId="56" xfId="0" applyFont="1" applyFill="1" applyBorder="1" applyAlignment="1">
      <alignment horizontal="center" vertical="center" textRotation="255"/>
    </xf>
    <xf numFmtId="0" fontId="8" fillId="12" borderId="57" xfId="0" applyFont="1" applyFill="1" applyBorder="1" applyAlignment="1">
      <alignment horizontal="center" vertical="center" textRotation="255"/>
    </xf>
    <xf numFmtId="0" fontId="8" fillId="12" borderId="58" xfId="0" applyFont="1" applyFill="1" applyBorder="1" applyAlignment="1">
      <alignment horizontal="left" vertical="center"/>
    </xf>
    <xf numFmtId="0" fontId="8" fillId="12" borderId="59" xfId="0" applyFont="1" applyFill="1" applyBorder="1" applyAlignment="1">
      <alignment vertical="center"/>
    </xf>
    <xf numFmtId="0" fontId="8" fillId="12" borderId="60" xfId="0" applyFont="1" applyFill="1" applyBorder="1" applyAlignment="1">
      <alignment horizontal="left" vertical="center" wrapText="1"/>
    </xf>
    <xf numFmtId="0" fontId="8" fillId="12" borderId="61" xfId="0" applyFont="1" applyFill="1" applyBorder="1" applyAlignment="1">
      <alignment horizontal="left" vertical="center" wrapText="1"/>
    </xf>
    <xf numFmtId="0" fontId="8" fillId="12" borderId="56" xfId="0" applyFont="1" applyFill="1" applyBorder="1" applyAlignment="1">
      <alignment horizontal="left" vertical="center" wrapText="1"/>
    </xf>
    <xf numFmtId="0" fontId="8" fillId="12" borderId="57" xfId="0" applyFont="1" applyFill="1" applyBorder="1" applyAlignment="1">
      <alignment horizontal="left" vertical="center" wrapText="1"/>
    </xf>
    <xf numFmtId="0" fontId="8" fillId="12" borderId="62" xfId="0" applyFont="1" applyFill="1" applyBorder="1" applyAlignment="1">
      <alignment horizontal="left" vertical="center" wrapText="1"/>
    </xf>
    <xf numFmtId="0" fontId="8" fillId="12" borderId="63" xfId="0" applyFont="1" applyFill="1" applyBorder="1" applyAlignment="1">
      <alignment horizontal="left" vertical="center" wrapText="1"/>
    </xf>
    <xf numFmtId="0" fontId="8" fillId="12" borderId="64" xfId="0" applyFont="1" applyFill="1" applyBorder="1" applyAlignment="1">
      <alignment horizontal="left" vertical="center" wrapText="1"/>
    </xf>
    <xf numFmtId="0" fontId="8" fillId="12" borderId="65" xfId="0" applyFont="1" applyFill="1" applyBorder="1" applyAlignment="1">
      <alignment horizontal="left" vertical="center"/>
    </xf>
    <xf numFmtId="0" fontId="8" fillId="12" borderId="64" xfId="0" applyFont="1" applyFill="1" applyBorder="1" applyAlignment="1">
      <alignment horizontal="left" vertical="center"/>
    </xf>
    <xf numFmtId="0" fontId="0" fillId="0" borderId="0" xfId="0">
      <alignment vertical="center"/>
    </xf>
    <xf numFmtId="0" fontId="11" fillId="0" borderId="0" xfId="0" applyFont="1">
      <alignment vertical="center"/>
    </xf>
    <xf numFmtId="0" fontId="12" fillId="3" borderId="66" xfId="0" applyFont="1" applyFill="1" applyBorder="1" applyAlignment="1">
      <alignment horizontal="center" vertical="center"/>
    </xf>
    <xf numFmtId="0" fontId="8" fillId="13" borderId="67" xfId="0" applyFont="1" applyFill="1" applyBorder="1" applyAlignment="1">
      <alignment horizontal="center" vertical="center"/>
    </xf>
    <xf numFmtId="0" fontId="8" fillId="13" borderId="68" xfId="0" applyFont="1" applyFill="1" applyBorder="1" applyAlignment="1">
      <alignment horizontal="center" vertical="center"/>
    </xf>
    <xf numFmtId="0" fontId="8" fillId="8" borderId="69" xfId="0" applyFont="1" applyFill="1" applyBorder="1" applyAlignment="1">
      <alignment horizontal="center" vertical="center"/>
    </xf>
    <xf numFmtId="0" fontId="8" fillId="13" borderId="70" xfId="0" applyFont="1" applyFill="1" applyBorder="1" applyAlignment="1">
      <alignment vertical="center" shrinkToFit="1"/>
    </xf>
    <xf numFmtId="0" fontId="8" fillId="8" borderId="71" xfId="0" applyFont="1" applyFill="1" applyBorder="1" applyAlignment="1">
      <alignment horizontal="center" vertical="center" shrinkToFit="1"/>
    </xf>
    <xf numFmtId="0" fontId="9" fillId="7" borderId="0" xfId="0" applyFont="1" applyFill="1" applyBorder="1" applyAlignment="1">
      <alignment horizontal="center" vertical="center"/>
    </xf>
    <xf numFmtId="0" fontId="8" fillId="13" borderId="72" xfId="0" applyFont="1" applyFill="1" applyBorder="1" applyAlignment="1">
      <alignment horizontal="center" vertical="center"/>
    </xf>
    <xf numFmtId="176" fontId="8" fillId="0" borderId="0" xfId="0" applyNumberFormat="1" applyFont="1" applyFill="1" applyBorder="1" applyAlignment="1">
      <alignment vertical="center"/>
    </xf>
    <xf numFmtId="0" fontId="12" fillId="4" borderId="73" xfId="0" applyFont="1" applyFill="1" applyBorder="1" applyAlignment="1">
      <alignment horizontal="center" vertical="center"/>
    </xf>
    <xf numFmtId="0" fontId="9" fillId="9" borderId="74" xfId="0" applyFont="1" applyFill="1" applyBorder="1" applyAlignment="1">
      <alignment horizontal="center" vertical="center"/>
    </xf>
    <xf numFmtId="0" fontId="9" fillId="9" borderId="75" xfId="0" applyFont="1" applyFill="1" applyBorder="1" applyAlignment="1">
      <alignment horizontal="center" vertical="center"/>
    </xf>
    <xf numFmtId="177" fontId="9" fillId="9" borderId="76" xfId="0" applyNumberFormat="1" applyFont="1" applyFill="1" applyBorder="1" applyAlignment="1">
      <alignment horizontal="center" vertical="center" wrapText="1"/>
    </xf>
    <xf numFmtId="177" fontId="9" fillId="9" borderId="77" xfId="0" applyNumberFormat="1" applyFont="1" applyFill="1" applyBorder="1" applyAlignment="1">
      <alignment horizontal="center" vertical="center" wrapText="1"/>
    </xf>
    <xf numFmtId="176" fontId="8" fillId="0" borderId="0" xfId="0" applyNumberFormat="1" applyFont="1" applyFill="1" applyAlignment="1">
      <alignment vertical="center"/>
    </xf>
    <xf numFmtId="0" fontId="12" fillId="5" borderId="78" xfId="0" applyFont="1" applyFill="1" applyBorder="1" applyAlignment="1">
      <alignment horizontal="center" vertical="center"/>
    </xf>
    <xf numFmtId="0" fontId="8" fillId="13" borderId="79" xfId="0" applyFont="1" applyFill="1" applyBorder="1" applyAlignment="1">
      <alignment horizontal="center" vertical="center"/>
    </xf>
    <xf numFmtId="0" fontId="8" fillId="12" borderId="80" xfId="0" applyFont="1" applyFill="1" applyBorder="1" applyAlignment="1">
      <alignment horizontal="center" vertical="center"/>
    </xf>
    <xf numFmtId="0" fontId="8" fillId="13" borderId="81" xfId="0" applyFont="1" applyFill="1" applyBorder="1" applyAlignment="1">
      <alignment vertical="center" shrinkToFit="1"/>
    </xf>
    <xf numFmtId="0" fontId="8" fillId="11" borderId="82" xfId="0" applyFont="1" applyFill="1" applyBorder="1" applyAlignment="1">
      <alignment horizontal="center" vertical="center"/>
    </xf>
    <xf numFmtId="0" fontId="8" fillId="10" borderId="83" xfId="0" applyFont="1" applyFill="1" applyBorder="1" applyAlignment="1">
      <alignment horizontal="center" vertical="center"/>
    </xf>
    <xf numFmtId="0" fontId="8" fillId="13" borderId="84" xfId="0" applyFont="1" applyFill="1" applyBorder="1" applyAlignment="1">
      <alignment horizontal="center" vertical="center"/>
    </xf>
    <xf numFmtId="0" fontId="9" fillId="10" borderId="12" xfId="0" applyFont="1" applyFill="1" applyBorder="1" applyAlignment="1">
      <alignment horizontal="center" vertical="center"/>
    </xf>
    <xf numFmtId="0" fontId="8" fillId="14" borderId="85" xfId="0" applyFont="1" applyFill="1" applyBorder="1" applyAlignment="1">
      <alignment horizontal="center" vertical="center"/>
    </xf>
    <xf numFmtId="0" fontId="8" fillId="13" borderId="86" xfId="0" applyFont="1" applyFill="1" applyBorder="1" applyAlignment="1">
      <alignment horizontal="center" vertical="center"/>
    </xf>
    <xf numFmtId="0" fontId="8" fillId="13" borderId="87" xfId="0" applyFont="1" applyFill="1" applyBorder="1" applyAlignment="1">
      <alignment horizontal="center" vertical="center"/>
    </xf>
    <xf numFmtId="0" fontId="8" fillId="12" borderId="15" xfId="0" applyFont="1" applyFill="1" applyBorder="1" applyAlignment="1">
      <alignment horizontal="left" vertical="center"/>
    </xf>
    <xf numFmtId="0" fontId="8" fillId="12" borderId="14" xfId="0" applyFont="1" applyFill="1" applyBorder="1" applyAlignment="1">
      <alignment vertical="center"/>
    </xf>
    <xf numFmtId="0" fontId="8" fillId="12" borderId="88" xfId="0" applyFont="1" applyFill="1" applyBorder="1" applyAlignment="1">
      <alignment horizontal="left" vertical="center" wrapText="1"/>
    </xf>
    <xf numFmtId="0" fontId="8" fillId="12" borderId="89" xfId="0" applyFont="1" applyFill="1" applyBorder="1" applyAlignment="1">
      <alignment horizontal="left" vertical="center" wrapText="1"/>
    </xf>
    <xf numFmtId="0" fontId="8" fillId="12" borderId="0" xfId="0" applyFont="1" applyFill="1" applyBorder="1" applyAlignment="1">
      <alignment horizontal="left" vertical="center" wrapText="1"/>
    </xf>
    <xf numFmtId="0" fontId="8" fillId="12" borderId="90" xfId="0" applyFont="1" applyFill="1" applyBorder="1" applyAlignment="1">
      <alignment horizontal="left" vertical="center" wrapText="1"/>
    </xf>
    <xf numFmtId="0" fontId="8" fillId="12" borderId="91" xfId="0" applyFont="1" applyFill="1" applyBorder="1" applyAlignment="1">
      <alignment horizontal="left" vertical="center" wrapText="1"/>
    </xf>
    <xf numFmtId="0" fontId="8" fillId="12" borderId="92" xfId="0" applyFont="1" applyFill="1" applyBorder="1" applyAlignment="1">
      <alignment horizontal="left" vertical="center" wrapText="1"/>
    </xf>
    <xf numFmtId="0" fontId="8" fillId="12" borderId="93" xfId="0" applyFont="1" applyFill="1" applyBorder="1" applyAlignment="1">
      <alignment horizontal="left" vertical="center" wrapText="1"/>
    </xf>
    <xf numFmtId="0" fontId="2" fillId="12" borderId="13" xfId="0" applyFont="1" applyFill="1" applyBorder="1" applyAlignment="1">
      <alignment horizontal="left" vertical="center"/>
    </xf>
    <xf numFmtId="0" fontId="8" fillId="12" borderId="13" xfId="0" applyFont="1" applyFill="1" applyBorder="1" applyAlignment="1">
      <alignment horizontal="left" vertical="center"/>
    </xf>
    <xf numFmtId="0" fontId="8" fillId="12" borderId="94" xfId="0" applyFont="1" applyFill="1" applyBorder="1" applyAlignment="1">
      <alignment horizontal="left" vertical="center"/>
    </xf>
    <xf numFmtId="0" fontId="8" fillId="12" borderId="93" xfId="0" applyFont="1" applyFill="1" applyBorder="1" applyAlignment="1">
      <alignment horizontal="left" vertical="center"/>
    </xf>
    <xf numFmtId="0" fontId="13" fillId="0" borderId="0" xfId="0" applyFont="1">
      <alignment vertical="center"/>
    </xf>
    <xf numFmtId="0" fontId="8" fillId="0" borderId="70" xfId="0" applyFont="1" applyBorder="1" applyAlignment="1">
      <alignment horizontal="center" vertical="center"/>
    </xf>
    <xf numFmtId="0" fontId="8" fillId="13" borderId="71" xfId="0"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Fill="1" applyAlignment="1">
      <alignment vertical="center"/>
    </xf>
    <xf numFmtId="0" fontId="8" fillId="13" borderId="95" xfId="0" applyFont="1" applyFill="1" applyBorder="1" applyAlignment="1">
      <alignment horizontal="center" vertical="center"/>
    </xf>
    <xf numFmtId="0" fontId="8" fillId="0" borderId="96" xfId="0" applyFont="1" applyBorder="1" applyAlignment="1">
      <alignment horizontal="center" vertical="center"/>
    </xf>
    <xf numFmtId="0" fontId="8" fillId="13" borderId="97" xfId="0" applyFont="1" applyFill="1" applyBorder="1" applyAlignment="1">
      <alignment horizontal="center" vertical="center"/>
    </xf>
    <xf numFmtId="0" fontId="8" fillId="11" borderId="98" xfId="0" applyFont="1" applyFill="1" applyBorder="1" applyAlignment="1">
      <alignment horizontal="center" vertical="center"/>
    </xf>
    <xf numFmtId="0" fontId="8" fillId="13" borderId="90" xfId="0" applyFont="1" applyFill="1" applyBorder="1" applyAlignment="1">
      <alignment vertical="center" shrinkToFit="1"/>
    </xf>
    <xf numFmtId="0" fontId="8" fillId="13" borderId="99" xfId="0" applyFont="1" applyFill="1" applyBorder="1" applyAlignment="1">
      <alignment horizontal="center" vertical="center"/>
    </xf>
    <xf numFmtId="0" fontId="8" fillId="14" borderId="100" xfId="0" applyFont="1" applyFill="1" applyBorder="1" applyAlignment="1">
      <alignment horizontal="center" vertical="center"/>
    </xf>
    <xf numFmtId="0" fontId="8" fillId="13" borderId="101" xfId="0" applyFont="1" applyFill="1" applyBorder="1" applyAlignment="1">
      <alignment horizontal="center" vertical="center"/>
    </xf>
    <xf numFmtId="0" fontId="8" fillId="13" borderId="102" xfId="0" applyFont="1" applyFill="1" applyBorder="1" applyAlignment="1">
      <alignment horizontal="center" vertical="center"/>
    </xf>
    <xf numFmtId="0" fontId="8" fillId="12" borderId="97" xfId="0" applyFont="1" applyFill="1" applyBorder="1" applyAlignment="1">
      <alignment horizontal="left" vertical="center"/>
    </xf>
    <xf numFmtId="0" fontId="12" fillId="3" borderId="103" xfId="0" applyFont="1" applyFill="1" applyBorder="1" applyAlignment="1">
      <alignment horizontal="center" vertical="center"/>
    </xf>
    <xf numFmtId="0" fontId="8" fillId="13" borderId="104" xfId="0" applyFont="1" applyFill="1" applyBorder="1" applyAlignment="1">
      <alignment horizontal="center" vertical="center" shrinkToFit="1"/>
    </xf>
    <xf numFmtId="0" fontId="12" fillId="4" borderId="105" xfId="0" applyFont="1" applyFill="1" applyBorder="1" applyAlignment="1">
      <alignment horizontal="center" vertical="center"/>
    </xf>
    <xf numFmtId="0" fontId="12" fillId="5" borderId="27" xfId="0" applyFont="1" applyFill="1" applyBorder="1" applyAlignment="1">
      <alignment horizontal="center" vertical="center"/>
    </xf>
    <xf numFmtId="0" fontId="8" fillId="0" borderId="81" xfId="0" applyFont="1" applyBorder="1" applyAlignment="1">
      <alignment vertical="center" shrinkToFit="1"/>
    </xf>
    <xf numFmtId="0" fontId="8" fillId="13" borderId="13" xfId="0" applyFont="1" applyFill="1" applyBorder="1" applyAlignment="1">
      <alignment horizontal="center" vertical="center"/>
    </xf>
    <xf numFmtId="0" fontId="8" fillId="11" borderId="106" xfId="0" applyFont="1" applyFill="1" applyBorder="1" applyAlignment="1">
      <alignment horizontal="center" vertical="center"/>
    </xf>
    <xf numFmtId="0" fontId="8" fillId="0" borderId="107" xfId="0" applyFont="1" applyBorder="1" applyAlignment="1">
      <alignment horizontal="center" vertical="center"/>
    </xf>
    <xf numFmtId="0" fontId="8" fillId="14" borderId="108" xfId="0" applyFont="1" applyFill="1" applyBorder="1" applyAlignment="1">
      <alignment horizontal="center" vertical="center"/>
    </xf>
    <xf numFmtId="0" fontId="8" fillId="12" borderId="25" xfId="0" applyFont="1" applyFill="1" applyBorder="1" applyAlignment="1">
      <alignment horizontal="left" vertical="center"/>
    </xf>
    <xf numFmtId="0" fontId="8" fillId="12" borderId="24" xfId="0" applyFont="1" applyFill="1" applyBorder="1" applyAlignment="1">
      <alignment vertical="center"/>
    </xf>
    <xf numFmtId="0" fontId="8" fillId="12" borderId="109" xfId="0" applyFont="1" applyFill="1" applyBorder="1" applyAlignment="1">
      <alignment horizontal="left" vertical="center" wrapText="1"/>
    </xf>
    <xf numFmtId="0" fontId="8" fillId="12" borderId="110" xfId="0" applyFont="1" applyFill="1" applyBorder="1" applyAlignment="1">
      <alignment horizontal="left" vertical="center" wrapText="1"/>
    </xf>
    <xf numFmtId="0" fontId="8" fillId="12" borderId="111" xfId="0" applyFont="1" applyFill="1" applyBorder="1" applyAlignment="1">
      <alignment horizontal="left" vertical="center" wrapText="1"/>
    </xf>
    <xf numFmtId="0" fontId="8" fillId="12" borderId="112" xfId="0" applyFont="1" applyFill="1" applyBorder="1" applyAlignment="1">
      <alignment horizontal="left" vertical="center" wrapText="1"/>
    </xf>
    <xf numFmtId="0" fontId="8" fillId="12" borderId="113" xfId="0" applyFont="1" applyFill="1" applyBorder="1" applyAlignment="1">
      <alignment horizontal="left" vertical="center" wrapText="1"/>
    </xf>
    <xf numFmtId="0" fontId="8" fillId="12" borderId="114" xfId="0" applyFont="1" applyFill="1" applyBorder="1" applyAlignment="1">
      <alignment horizontal="left" vertical="center" wrapText="1"/>
    </xf>
    <xf numFmtId="0" fontId="8" fillId="12" borderId="115" xfId="0" applyFont="1" applyFill="1" applyBorder="1" applyAlignment="1">
      <alignment horizontal="left" vertical="center"/>
    </xf>
    <xf numFmtId="0" fontId="8" fillId="8" borderId="116" xfId="0" applyFont="1" applyFill="1" applyBorder="1" applyAlignment="1">
      <alignment horizontal="center" vertical="center" shrinkToFit="1"/>
    </xf>
    <xf numFmtId="0" fontId="8" fillId="8" borderId="117" xfId="0" applyFont="1" applyFill="1" applyBorder="1" applyAlignment="1">
      <alignment horizontal="center" vertical="center"/>
    </xf>
    <xf numFmtId="178" fontId="8" fillId="0" borderId="0" xfId="0" applyNumberFormat="1" applyFont="1" applyFill="1" applyBorder="1" applyAlignment="1">
      <alignment horizontal="center" vertical="center"/>
    </xf>
    <xf numFmtId="0" fontId="9" fillId="9" borderId="118" xfId="0" applyFont="1" applyFill="1" applyBorder="1" applyAlignment="1">
      <alignment horizontal="center" vertical="center"/>
    </xf>
    <xf numFmtId="179" fontId="8" fillId="13" borderId="119" xfId="0" applyNumberFormat="1" applyFont="1" applyFill="1" applyBorder="1" applyAlignment="1">
      <alignment horizontal="center" vertical="center"/>
    </xf>
    <xf numFmtId="179" fontId="8" fillId="13" borderId="120" xfId="0" applyNumberFormat="1" applyFont="1" applyFill="1" applyBorder="1" applyAlignment="1">
      <alignment horizontal="center" vertical="center"/>
    </xf>
    <xf numFmtId="179" fontId="8" fillId="13" borderId="121" xfId="0" applyNumberFormat="1" applyFont="1" applyFill="1" applyBorder="1" applyAlignment="1">
      <alignment horizontal="center" vertical="center"/>
    </xf>
    <xf numFmtId="178" fontId="8" fillId="0" borderId="0" xfId="0" applyNumberFormat="1" applyFont="1" applyFill="1" applyAlignment="1">
      <alignment horizontal="center" vertical="center"/>
    </xf>
    <xf numFmtId="0" fontId="9" fillId="0" borderId="0" xfId="0" applyFont="1" applyFill="1" applyBorder="1" applyAlignment="1">
      <alignment horizontal="center" vertical="center"/>
    </xf>
    <xf numFmtId="0" fontId="8" fillId="11" borderId="122" xfId="0" applyFont="1" applyFill="1" applyBorder="1" applyAlignment="1">
      <alignment horizontal="center" vertical="center"/>
    </xf>
    <xf numFmtId="0" fontId="8" fillId="14" borderId="123" xfId="0" applyFont="1" applyFill="1" applyBorder="1" applyAlignment="1">
      <alignment horizontal="center" vertical="center"/>
    </xf>
    <xf numFmtId="0" fontId="8" fillId="13" borderId="124" xfId="0" applyFont="1" applyFill="1" applyBorder="1" applyAlignment="1">
      <alignment horizontal="center" vertical="center"/>
    </xf>
    <xf numFmtId="0" fontId="8" fillId="13" borderId="125" xfId="0" applyFont="1" applyFill="1" applyBorder="1" applyAlignment="1">
      <alignment horizontal="center" vertical="center" shrinkToFit="1"/>
    </xf>
    <xf numFmtId="0" fontId="8" fillId="13" borderId="88" xfId="0" applyFont="1" applyFill="1" applyBorder="1" applyAlignment="1">
      <alignment horizontal="center" vertical="center" wrapText="1"/>
    </xf>
    <xf numFmtId="0" fontId="8" fillId="13" borderId="89" xfId="0" applyFont="1" applyFill="1" applyBorder="1" applyAlignment="1">
      <alignment horizontal="center" vertical="center" wrapText="1"/>
    </xf>
    <xf numFmtId="0" fontId="8" fillId="13" borderId="126" xfId="0" applyFont="1" applyFill="1" applyBorder="1" applyAlignment="1">
      <alignment horizontal="center" vertical="center" wrapText="1"/>
    </xf>
    <xf numFmtId="0" fontId="8" fillId="13" borderId="90" xfId="0" applyFont="1" applyFill="1" applyBorder="1" applyAlignment="1">
      <alignment horizontal="center" vertical="center" wrapText="1"/>
    </xf>
    <xf numFmtId="0" fontId="8" fillId="13" borderId="127" xfId="0" applyFont="1" applyFill="1" applyBorder="1" applyAlignment="1">
      <alignment horizontal="center" vertical="center" wrapText="1"/>
    </xf>
    <xf numFmtId="0" fontId="8" fillId="13" borderId="128" xfId="0" applyFont="1" applyFill="1" applyBorder="1" applyAlignment="1">
      <alignment horizontal="center" vertical="center" wrapText="1"/>
    </xf>
    <xf numFmtId="0" fontId="8" fillId="13" borderId="129" xfId="0" applyFont="1" applyFill="1" applyBorder="1" applyAlignment="1">
      <alignment horizontal="center" vertical="center" wrapText="1"/>
    </xf>
    <xf numFmtId="0" fontId="8" fillId="14" borderId="130" xfId="0" applyFont="1" applyFill="1" applyBorder="1" applyAlignment="1">
      <alignment horizontal="center" vertical="center" shrinkToFit="1"/>
    </xf>
    <xf numFmtId="0" fontId="2" fillId="12" borderId="94" xfId="0" applyFont="1" applyFill="1" applyBorder="1" applyAlignment="1">
      <alignment horizontal="left" vertical="center"/>
    </xf>
    <xf numFmtId="0" fontId="8" fillId="13" borderId="131" xfId="0" applyFont="1" applyFill="1" applyBorder="1" applyAlignment="1">
      <alignment horizontal="center" vertical="center"/>
    </xf>
    <xf numFmtId="0" fontId="8" fillId="13" borderId="132" xfId="0" applyFont="1" applyFill="1" applyBorder="1" applyAlignment="1">
      <alignment horizontal="center" vertical="center"/>
    </xf>
    <xf numFmtId="0" fontId="8" fillId="8" borderId="68" xfId="0" applyFont="1" applyFill="1" applyBorder="1" applyAlignment="1">
      <alignment horizontal="center" vertical="center"/>
    </xf>
    <xf numFmtId="0" fontId="8" fillId="13" borderId="133" xfId="0" applyFont="1" applyFill="1" applyBorder="1" applyAlignment="1">
      <alignment horizontal="center" vertical="center" shrinkToFit="1"/>
    </xf>
    <xf numFmtId="176" fontId="8" fillId="13" borderId="71" xfId="0" applyNumberFormat="1" applyFont="1" applyFill="1" applyBorder="1" applyAlignment="1">
      <alignment horizontal="center" vertical="center" shrinkToFit="1"/>
    </xf>
    <xf numFmtId="0" fontId="8" fillId="13" borderId="134" xfId="0" applyFont="1" applyFill="1" applyBorder="1" applyAlignment="1">
      <alignment horizontal="center" vertical="center"/>
    </xf>
    <xf numFmtId="0" fontId="9" fillId="9" borderId="135" xfId="0" applyFont="1" applyFill="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9" fillId="0" borderId="0" xfId="0" applyFont="1" applyFill="1" applyBorder="1" applyAlignment="1">
      <alignment vertical="center"/>
    </xf>
    <xf numFmtId="0" fontId="8" fillId="12" borderId="139" xfId="0" applyFont="1" applyFill="1" applyBorder="1" applyAlignment="1">
      <alignment horizontal="center" vertical="center"/>
    </xf>
    <xf numFmtId="0" fontId="8" fillId="13" borderId="140" xfId="0" applyFont="1" applyFill="1" applyBorder="1" applyAlignment="1">
      <alignment horizontal="center" vertical="center" shrinkToFit="1"/>
    </xf>
    <xf numFmtId="0" fontId="8" fillId="14" borderId="13" xfId="0" applyFont="1" applyFill="1" applyBorder="1" applyAlignment="1">
      <alignment horizontal="center" vertical="center" shrinkToFit="1"/>
    </xf>
    <xf numFmtId="0" fontId="8" fillId="11" borderId="141" xfId="0" applyFont="1" applyFill="1" applyBorder="1" applyAlignment="1">
      <alignment horizontal="center" vertical="center"/>
    </xf>
    <xf numFmtId="0" fontId="8" fillId="13" borderId="124" xfId="0" applyFont="1" applyFill="1" applyBorder="1" applyAlignment="1">
      <alignment horizontal="center" vertical="center" shrinkToFit="1"/>
    </xf>
    <xf numFmtId="0" fontId="8" fillId="13" borderId="0" xfId="0" applyFont="1" applyFill="1" applyBorder="1" applyAlignment="1">
      <alignment horizontal="center" vertical="center"/>
    </xf>
    <xf numFmtId="0" fontId="8" fillId="14" borderId="142" xfId="0" applyFont="1" applyFill="1" applyBorder="1" applyAlignment="1">
      <alignment horizontal="center" vertical="center" shrinkToFit="1"/>
    </xf>
    <xf numFmtId="0" fontId="8" fillId="13" borderId="143" xfId="0" applyFont="1" applyFill="1" applyBorder="1" applyAlignment="1">
      <alignment horizontal="center" vertical="center" shrinkToFit="1"/>
    </xf>
    <xf numFmtId="0" fontId="8" fillId="13" borderId="144" xfId="0" applyFont="1" applyFill="1" applyBorder="1" applyAlignment="1">
      <alignment horizontal="center" vertical="center" shrinkToFit="1"/>
    </xf>
    <xf numFmtId="0" fontId="8" fillId="13" borderId="15" xfId="0" applyFont="1" applyFill="1" applyBorder="1" applyAlignment="1">
      <alignment horizontal="center" vertical="center"/>
    </xf>
    <xf numFmtId="0" fontId="8" fillId="13" borderId="129" xfId="0" applyFont="1" applyFill="1" applyBorder="1" applyAlignment="1">
      <alignment horizontal="center" vertical="center" shrinkToFit="1"/>
    </xf>
    <xf numFmtId="0" fontId="8" fillId="13" borderId="91" xfId="0" applyFont="1" applyFill="1" applyBorder="1" applyAlignment="1">
      <alignment horizontal="center" vertical="center" wrapText="1"/>
    </xf>
    <xf numFmtId="0" fontId="8" fillId="13" borderId="145" xfId="0" applyFont="1" applyFill="1" applyBorder="1" applyAlignment="1">
      <alignment horizontal="center" vertical="center" wrapText="1"/>
    </xf>
    <xf numFmtId="0" fontId="8" fillId="14" borderId="146" xfId="0" applyFont="1" applyFill="1" applyBorder="1" applyAlignment="1">
      <alignment horizontal="center" vertical="center" shrinkToFit="1"/>
    </xf>
    <xf numFmtId="0" fontId="8" fillId="13" borderId="147" xfId="0" applyFont="1" applyFill="1" applyBorder="1" applyAlignment="1">
      <alignment horizontal="center" vertical="center" shrinkToFit="1"/>
    </xf>
    <xf numFmtId="0" fontId="8" fillId="13" borderId="92" xfId="0" applyFont="1" applyFill="1" applyBorder="1" applyAlignment="1">
      <alignment horizontal="center" vertical="center"/>
    </xf>
    <xf numFmtId="0" fontId="8" fillId="14" borderId="94" xfId="0" applyFont="1" applyFill="1" applyBorder="1" applyAlignment="1">
      <alignment horizontal="center" vertical="center" shrinkToFit="1"/>
    </xf>
    <xf numFmtId="0" fontId="8" fillId="13" borderId="93" xfId="0" applyFont="1" applyFill="1" applyBorder="1" applyAlignment="1">
      <alignment horizontal="center" vertical="center"/>
    </xf>
    <xf numFmtId="180" fontId="8" fillId="0" borderId="148" xfId="0" applyNumberFormat="1" applyFont="1" applyBorder="1" applyAlignment="1">
      <alignment horizontal="center" vertical="center"/>
    </xf>
    <xf numFmtId="180" fontId="8" fillId="0" borderId="149" xfId="0" applyNumberFormat="1" applyFont="1" applyBorder="1" applyAlignment="1">
      <alignment horizontal="center" vertical="center"/>
    </xf>
    <xf numFmtId="180" fontId="8" fillId="0" borderId="150" xfId="0" applyNumberFormat="1" applyFont="1" applyBorder="1" applyAlignment="1">
      <alignment horizontal="center" vertical="center"/>
    </xf>
    <xf numFmtId="0" fontId="8" fillId="12" borderId="83" xfId="0" applyFont="1" applyFill="1" applyBorder="1" applyAlignment="1">
      <alignment horizontal="center" vertical="center"/>
    </xf>
    <xf numFmtId="0" fontId="8" fillId="13" borderId="15" xfId="0" applyFont="1" applyFill="1" applyBorder="1" applyAlignment="1">
      <alignment horizontal="center" vertical="center" shrinkToFit="1"/>
    </xf>
    <xf numFmtId="0" fontId="8" fillId="11" borderId="83" xfId="0" applyFont="1" applyFill="1" applyBorder="1" applyAlignment="1">
      <alignment horizontal="center" vertical="center"/>
    </xf>
    <xf numFmtId="0" fontId="8" fillId="14" borderId="151" xfId="0" applyFont="1" applyFill="1" applyBorder="1" applyAlignment="1">
      <alignment horizontal="center" vertical="center" shrinkToFit="1"/>
    </xf>
    <xf numFmtId="0" fontId="8" fillId="13" borderId="68" xfId="0" applyFont="1" applyFill="1" applyBorder="1" applyAlignment="1">
      <alignment horizontal="center" vertical="center" shrinkToFit="1"/>
    </xf>
    <xf numFmtId="0" fontId="8" fillId="13" borderId="152" xfId="0" applyFont="1" applyFill="1" applyBorder="1" applyAlignment="1">
      <alignment horizontal="center" vertical="center" shrinkToFit="1"/>
    </xf>
    <xf numFmtId="0" fontId="8" fillId="13" borderId="130" xfId="0" applyFont="1" applyFill="1" applyBorder="1" applyAlignment="1">
      <alignment horizontal="center" vertical="center" shrinkToFit="1"/>
    </xf>
    <xf numFmtId="0" fontId="8" fillId="13" borderId="13" xfId="0" applyFont="1" applyFill="1" applyBorder="1" applyAlignment="1">
      <alignment horizontal="center" vertical="center" shrinkToFit="1"/>
    </xf>
    <xf numFmtId="0" fontId="8" fillId="14" borderId="92" xfId="0" applyFont="1" applyFill="1" applyBorder="1" applyAlignment="1">
      <alignment horizontal="center" vertical="center" shrinkToFit="1"/>
    </xf>
    <xf numFmtId="178" fontId="9" fillId="0" borderId="0" xfId="0" applyNumberFormat="1" applyFont="1" applyBorder="1" applyAlignment="1">
      <alignment horizontal="center" vertical="center"/>
    </xf>
    <xf numFmtId="0" fontId="10" fillId="0" borderId="0" xfId="0" applyFont="1" applyFill="1" applyBorder="1" applyAlignment="1">
      <alignment vertical="center"/>
    </xf>
    <xf numFmtId="0" fontId="8" fillId="0" borderId="135" xfId="0" applyFont="1" applyFill="1" applyBorder="1" applyAlignment="1">
      <alignment horizontal="center" vertical="center" shrinkToFit="1"/>
    </xf>
    <xf numFmtId="0" fontId="9" fillId="9" borderId="153" xfId="0" applyFont="1" applyFill="1" applyBorder="1" applyAlignment="1">
      <alignment horizontal="center" vertical="center"/>
    </xf>
    <xf numFmtId="180" fontId="8" fillId="0" borderId="154" xfId="0" applyNumberFormat="1" applyFont="1" applyBorder="1" applyAlignment="1">
      <alignment horizontal="center" vertical="center"/>
    </xf>
    <xf numFmtId="180" fontId="8" fillId="0" borderId="0" xfId="0" applyNumberFormat="1" applyFont="1" applyBorder="1" applyAlignment="1">
      <alignment horizontal="center" vertical="center"/>
    </xf>
    <xf numFmtId="180" fontId="8" fillId="0" borderId="155" xfId="0" applyNumberFormat="1" applyFont="1" applyBorder="1" applyAlignment="1">
      <alignment horizontal="center" vertical="center"/>
    </xf>
    <xf numFmtId="0" fontId="9" fillId="0" borderId="0" xfId="0" applyFont="1" applyFill="1" applyBorder="1" applyAlignment="1">
      <alignment horizontal="right" vertical="center"/>
    </xf>
    <xf numFmtId="0" fontId="8" fillId="11" borderId="139" xfId="0" applyFont="1" applyFill="1" applyBorder="1" applyAlignment="1">
      <alignment horizontal="center" vertical="center"/>
    </xf>
    <xf numFmtId="0" fontId="8" fillId="13" borderId="156" xfId="0" applyFont="1" applyFill="1" applyBorder="1" applyAlignment="1">
      <alignment horizontal="center" vertical="center"/>
    </xf>
    <xf numFmtId="0" fontId="8" fillId="13" borderId="157" xfId="0" applyFont="1" applyFill="1" applyBorder="1" applyAlignment="1">
      <alignment horizontal="center" vertical="center" shrinkToFit="1"/>
    </xf>
    <xf numFmtId="0" fontId="8" fillId="13" borderId="111" xfId="0" applyFont="1" applyFill="1" applyBorder="1" applyAlignment="1">
      <alignment horizontal="center" vertical="center" shrinkToFit="1"/>
    </xf>
    <xf numFmtId="0" fontId="8" fillId="13" borderId="158" xfId="0" applyFont="1" applyFill="1" applyBorder="1" applyAlignment="1">
      <alignment horizontal="center" vertical="center" wrapText="1"/>
    </xf>
    <xf numFmtId="0" fontId="8" fillId="13" borderId="159" xfId="0" applyFont="1" applyFill="1" applyBorder="1" applyAlignment="1">
      <alignment horizontal="center" vertical="center" wrapText="1"/>
    </xf>
    <xf numFmtId="0" fontId="8" fillId="13" borderId="160" xfId="0" applyFont="1" applyFill="1" applyBorder="1" applyAlignment="1">
      <alignment horizontal="center" vertical="center" shrinkToFit="1"/>
    </xf>
    <xf numFmtId="181" fontId="8" fillId="13" borderId="97" xfId="0" applyNumberFormat="1" applyFont="1" applyFill="1" applyBorder="1" applyAlignment="1">
      <alignment vertical="center" shrinkToFit="1"/>
    </xf>
    <xf numFmtId="0" fontId="8" fillId="14" borderId="161" xfId="0" applyFont="1" applyFill="1" applyBorder="1" applyAlignment="1">
      <alignment horizontal="center" vertical="center"/>
    </xf>
    <xf numFmtId="0" fontId="10" fillId="0" borderId="162" xfId="0" applyFont="1" applyBorder="1" applyAlignment="1">
      <alignment horizontal="center" vertical="center"/>
    </xf>
    <xf numFmtId="0" fontId="14" fillId="13" borderId="67" xfId="0" applyFont="1" applyFill="1" applyBorder="1" applyAlignment="1">
      <alignment horizontal="center" vertical="center"/>
    </xf>
    <xf numFmtId="0" fontId="8" fillId="0" borderId="153" xfId="0" applyFont="1" applyFill="1" applyBorder="1" applyAlignment="1">
      <alignment horizontal="center" vertical="center" shrinkToFit="1"/>
    </xf>
    <xf numFmtId="0" fontId="9" fillId="9" borderId="163" xfId="0" applyFont="1" applyFill="1" applyBorder="1" applyAlignment="1">
      <alignment horizontal="center" vertical="center"/>
    </xf>
    <xf numFmtId="182" fontId="8" fillId="0" borderId="164" xfId="0" applyNumberFormat="1" applyFont="1" applyBorder="1" applyAlignment="1">
      <alignment horizontal="center" vertical="center"/>
    </xf>
    <xf numFmtId="182" fontId="8" fillId="0" borderId="165" xfId="0" applyNumberFormat="1" applyFont="1" applyBorder="1" applyAlignment="1">
      <alignment horizontal="center" vertical="center"/>
    </xf>
    <xf numFmtId="182" fontId="8" fillId="0" borderId="21" xfId="0" applyNumberFormat="1" applyFont="1" applyBorder="1" applyAlignment="1">
      <alignment horizontal="center" vertical="center"/>
    </xf>
    <xf numFmtId="0" fontId="8" fillId="13" borderId="147" xfId="0" applyFont="1" applyFill="1" applyBorder="1" applyAlignment="1">
      <alignment horizontal="center" vertical="center"/>
    </xf>
    <xf numFmtId="0" fontId="8" fillId="13" borderId="126" xfId="0" applyFont="1" applyFill="1" applyBorder="1" applyAlignment="1">
      <alignment horizontal="center" vertical="center" shrinkToFit="1"/>
    </xf>
    <xf numFmtId="0" fontId="8" fillId="13" borderId="90" xfId="0" applyFont="1" applyFill="1" applyBorder="1" applyAlignment="1">
      <alignment horizontal="center" vertical="center" shrinkToFit="1"/>
    </xf>
    <xf numFmtId="0" fontId="8" fillId="14" borderId="166" xfId="0" applyFont="1" applyFill="1" applyBorder="1" applyAlignment="1">
      <alignment horizontal="center" vertical="center" shrinkToFit="1"/>
    </xf>
    <xf numFmtId="0" fontId="8" fillId="14" borderId="167" xfId="0" applyFont="1" applyFill="1" applyBorder="1" applyAlignment="1">
      <alignment horizontal="center" vertical="center" shrinkToFit="1"/>
    </xf>
    <xf numFmtId="178" fontId="9" fillId="0" borderId="168" xfId="0" applyNumberFormat="1" applyFont="1" applyBorder="1" applyAlignment="1">
      <alignment horizontal="center" vertical="center"/>
    </xf>
    <xf numFmtId="0" fontId="9" fillId="9" borderId="169" xfId="0" applyFont="1" applyFill="1" applyBorder="1" applyAlignment="1">
      <alignment horizontal="center" vertical="center"/>
    </xf>
    <xf numFmtId="182" fontId="8" fillId="0" borderId="154" xfId="0" applyNumberFormat="1" applyFont="1" applyBorder="1" applyAlignment="1">
      <alignment horizontal="center" vertical="center"/>
    </xf>
    <xf numFmtId="182" fontId="8" fillId="0" borderId="0" xfId="0" applyNumberFormat="1" applyFont="1" applyBorder="1" applyAlignment="1">
      <alignment horizontal="center" vertical="center"/>
    </xf>
    <xf numFmtId="182" fontId="8" fillId="0" borderId="89" xfId="0" applyNumberFormat="1" applyFont="1" applyBorder="1" applyAlignment="1">
      <alignment horizontal="center" vertical="center"/>
    </xf>
    <xf numFmtId="0" fontId="8" fillId="12" borderId="170" xfId="0" applyFont="1" applyFill="1" applyBorder="1" applyAlignment="1">
      <alignment horizontal="center" vertical="center"/>
    </xf>
    <xf numFmtId="0" fontId="8" fillId="13" borderId="25" xfId="0" applyFont="1" applyFill="1" applyBorder="1" applyAlignment="1">
      <alignment horizontal="center" vertical="center" shrinkToFit="1"/>
    </xf>
    <xf numFmtId="0" fontId="8" fillId="11" borderId="170" xfId="0" applyFont="1" applyFill="1" applyBorder="1" applyAlignment="1">
      <alignment horizontal="center" vertical="center"/>
    </xf>
    <xf numFmtId="0" fontId="8" fillId="10" borderId="170" xfId="0" applyFont="1" applyFill="1" applyBorder="1" applyAlignment="1">
      <alignment horizontal="center" vertical="center"/>
    </xf>
    <xf numFmtId="0" fontId="8" fillId="13" borderId="171" xfId="0" applyFont="1" applyFill="1" applyBorder="1" applyAlignment="1">
      <alignment horizontal="center" vertical="center"/>
    </xf>
    <xf numFmtId="0" fontId="9" fillId="10" borderId="172" xfId="0" applyFont="1" applyFill="1" applyBorder="1" applyAlignment="1">
      <alignment horizontal="center" vertical="center"/>
    </xf>
    <xf numFmtId="0" fontId="8" fillId="13" borderId="25" xfId="0" applyFont="1" applyFill="1" applyBorder="1" applyAlignment="1">
      <alignment horizontal="center" vertical="center"/>
    </xf>
    <xf numFmtId="0" fontId="8" fillId="13" borderId="173" xfId="0" applyFont="1" applyFill="1" applyBorder="1" applyAlignment="1">
      <alignment horizontal="center" vertical="center" shrinkToFit="1"/>
    </xf>
    <xf numFmtId="0" fontId="8" fillId="13" borderId="94" xfId="0" applyFont="1" applyFill="1" applyBorder="1" applyAlignment="1">
      <alignment horizontal="center" vertical="center" shrinkToFit="1"/>
    </xf>
    <xf numFmtId="0" fontId="8" fillId="14" borderId="174" xfId="0" applyFont="1" applyFill="1" applyBorder="1" applyAlignment="1">
      <alignment vertical="center"/>
    </xf>
    <xf numFmtId="183" fontId="8" fillId="13" borderId="131" xfId="0" applyNumberFormat="1" applyFont="1" applyFill="1" applyBorder="1" applyAlignment="1">
      <alignment horizontal="center" vertical="center" shrinkToFit="1"/>
    </xf>
    <xf numFmtId="178" fontId="9" fillId="0" borderId="175" xfId="0" applyNumberFormat="1" applyFont="1" applyBorder="1" applyAlignment="1">
      <alignment horizontal="center" vertical="center"/>
    </xf>
    <xf numFmtId="0" fontId="14" fillId="0" borderId="176" xfId="0" applyFont="1" applyBorder="1" applyAlignment="1">
      <alignment horizontal="center" vertical="center"/>
    </xf>
    <xf numFmtId="0" fontId="8" fillId="13" borderId="177" xfId="0" applyFont="1" applyFill="1" applyBorder="1" applyAlignment="1">
      <alignment horizontal="center" vertical="center"/>
    </xf>
    <xf numFmtId="0" fontId="8" fillId="8" borderId="177" xfId="0" applyFont="1" applyFill="1" applyBorder="1" applyAlignment="1">
      <alignment horizontal="center" vertical="center"/>
    </xf>
    <xf numFmtId="0" fontId="8" fillId="13" borderId="178" xfId="0" applyFont="1" applyFill="1" applyBorder="1" applyAlignment="1">
      <alignment horizontal="center" vertical="center" shrinkToFit="1"/>
    </xf>
    <xf numFmtId="0" fontId="8" fillId="0" borderId="179" xfId="0" applyFont="1" applyFill="1" applyBorder="1" applyAlignment="1">
      <alignment horizontal="center" vertical="center" shrinkToFit="1"/>
    </xf>
    <xf numFmtId="0" fontId="9" fillId="7" borderId="180" xfId="0" applyFont="1" applyFill="1" applyBorder="1" applyAlignment="1">
      <alignment horizontal="center" vertical="center"/>
    </xf>
    <xf numFmtId="0" fontId="8" fillId="13" borderId="181" xfId="0" applyFont="1" applyFill="1" applyBorder="1" applyAlignment="1">
      <alignment horizontal="center" vertical="center"/>
    </xf>
    <xf numFmtId="0" fontId="9" fillId="9" borderId="182" xfId="0" applyFont="1" applyFill="1" applyBorder="1" applyAlignment="1">
      <alignment horizontal="center" vertical="center"/>
    </xf>
    <xf numFmtId="182" fontId="8" fillId="0" borderId="183" xfId="0" applyNumberFormat="1" applyFont="1" applyBorder="1" applyAlignment="1">
      <alignment horizontal="center" vertical="center"/>
    </xf>
    <xf numFmtId="182" fontId="8" fillId="0" borderId="184" xfId="0" applyNumberFormat="1" applyFont="1" applyBorder="1" applyAlignment="1">
      <alignment horizontal="center" vertical="center"/>
    </xf>
    <xf numFmtId="182" fontId="8" fillId="0" borderId="185" xfId="0" applyNumberFormat="1" applyFont="1" applyBorder="1" applyAlignment="1">
      <alignment horizontal="center" vertical="center"/>
    </xf>
    <xf numFmtId="0" fontId="8" fillId="0" borderId="186" xfId="0" applyFont="1" applyBorder="1" applyAlignment="1">
      <alignment vertical="center"/>
    </xf>
    <xf numFmtId="0" fontId="8" fillId="12" borderId="187" xfId="0" applyFont="1" applyFill="1" applyBorder="1" applyAlignment="1">
      <alignment horizontal="center" vertical="center"/>
    </xf>
    <xf numFmtId="0" fontId="8" fillId="13" borderId="188" xfId="0" applyFont="1" applyFill="1" applyBorder="1" applyAlignment="1">
      <alignment horizontal="center" vertical="center" shrinkToFit="1"/>
    </xf>
    <xf numFmtId="0" fontId="8" fillId="13" borderId="189" xfId="0" applyFont="1" applyFill="1" applyBorder="1" applyAlignment="1">
      <alignment horizontal="center" vertical="center"/>
    </xf>
    <xf numFmtId="0" fontId="8" fillId="11" borderId="187" xfId="0" applyFont="1" applyFill="1" applyBorder="1" applyAlignment="1">
      <alignment horizontal="center" vertical="center"/>
    </xf>
    <xf numFmtId="0" fontId="8" fillId="10" borderId="187" xfId="0" applyFont="1" applyFill="1" applyBorder="1" applyAlignment="1">
      <alignment horizontal="center" vertical="center"/>
    </xf>
    <xf numFmtId="0" fontId="8" fillId="13" borderId="190" xfId="0" applyFont="1" applyFill="1" applyBorder="1" applyAlignment="1">
      <alignment horizontal="center" vertical="center"/>
    </xf>
    <xf numFmtId="0" fontId="9" fillId="10" borderId="191" xfId="0" applyFont="1" applyFill="1" applyBorder="1" applyAlignment="1">
      <alignment horizontal="center" vertical="center"/>
    </xf>
    <xf numFmtId="0" fontId="8" fillId="14" borderId="192" xfId="0" applyFont="1" applyFill="1" applyBorder="1" applyAlignment="1">
      <alignment horizontal="center" vertical="center" shrinkToFit="1"/>
    </xf>
    <xf numFmtId="0" fontId="8" fillId="13" borderId="193" xfId="0" applyFont="1" applyFill="1" applyBorder="1" applyAlignment="1">
      <alignment horizontal="center" vertical="center" shrinkToFit="1"/>
    </xf>
    <xf numFmtId="0" fontId="8" fillId="13" borderId="194" xfId="0" applyFont="1" applyFill="1" applyBorder="1" applyAlignment="1">
      <alignment horizontal="center" vertical="center" shrinkToFit="1"/>
    </xf>
    <xf numFmtId="0" fontId="8" fillId="13" borderId="188" xfId="0" applyFont="1" applyFill="1" applyBorder="1" applyAlignment="1">
      <alignment horizontal="center" vertical="center"/>
    </xf>
    <xf numFmtId="0" fontId="8" fillId="13" borderId="195" xfId="0" applyFont="1" applyFill="1" applyBorder="1" applyAlignment="1">
      <alignment horizontal="center" vertical="center" shrinkToFit="1"/>
    </xf>
    <xf numFmtId="0" fontId="8" fillId="13" borderId="196" xfId="0" applyFont="1" applyFill="1" applyBorder="1" applyAlignment="1">
      <alignment horizontal="center" vertical="center" shrinkToFit="1"/>
    </xf>
    <xf numFmtId="0" fontId="8" fillId="13" borderId="197" xfId="0" applyFont="1" applyFill="1" applyBorder="1" applyAlignment="1">
      <alignment horizontal="center" vertical="center" shrinkToFit="1"/>
    </xf>
    <xf numFmtId="0" fontId="8" fillId="13" borderId="198" xfId="0" applyFont="1" applyFill="1" applyBorder="1" applyAlignment="1">
      <alignment horizontal="center" vertical="center" shrinkToFit="1"/>
    </xf>
    <xf numFmtId="0" fontId="8" fillId="13" borderId="199" xfId="0" applyFont="1" applyFill="1" applyBorder="1" applyAlignment="1">
      <alignment horizontal="center" vertical="center" shrinkToFit="1"/>
    </xf>
    <xf numFmtId="0" fontId="8" fillId="13" borderId="200" xfId="0" applyFont="1" applyFill="1" applyBorder="1" applyAlignment="1">
      <alignment horizontal="center" vertical="center" wrapText="1"/>
    </xf>
    <xf numFmtId="0" fontId="8" fillId="13" borderId="201" xfId="0" applyFont="1" applyFill="1" applyBorder="1" applyAlignment="1">
      <alignment horizontal="center" vertical="center" wrapText="1"/>
    </xf>
    <xf numFmtId="0" fontId="8" fillId="13" borderId="195" xfId="0" applyFont="1" applyFill="1" applyBorder="1" applyAlignment="1">
      <alignment horizontal="center" vertical="center" wrapText="1"/>
    </xf>
    <xf numFmtId="0" fontId="8" fillId="13" borderId="202" xfId="0" applyFont="1" applyFill="1" applyBorder="1" applyAlignment="1">
      <alignment horizontal="center" vertical="center" shrinkToFit="1"/>
    </xf>
    <xf numFmtId="0" fontId="8" fillId="13" borderId="189" xfId="0" applyFont="1" applyFill="1" applyBorder="1" applyAlignment="1">
      <alignment horizontal="center" vertical="center" shrinkToFit="1"/>
    </xf>
    <xf numFmtId="0" fontId="8" fillId="13" borderId="203" xfId="0" applyFont="1" applyFill="1" applyBorder="1" applyAlignment="1">
      <alignment vertical="center"/>
    </xf>
    <xf numFmtId="183" fontId="8" fillId="13" borderId="203" xfId="0" applyNumberFormat="1" applyFont="1" applyFill="1" applyBorder="1" applyAlignment="1">
      <alignment horizontal="center" vertical="center" shrinkToFit="1"/>
    </xf>
    <xf numFmtId="0" fontId="8" fillId="13" borderId="204" xfId="0" applyFont="1" applyFill="1" applyBorder="1" applyAlignment="1">
      <alignment horizontal="center" vertical="center"/>
    </xf>
    <xf numFmtId="178" fontId="9" fillId="0" borderId="0" xfId="0" applyNumberFormat="1" applyFont="1" applyBorder="1" applyAlignment="1">
      <alignment vertical="center"/>
    </xf>
    <xf numFmtId="54"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indent="1"/>
    </xf>
    <xf numFmtId="182" fontId="8" fillId="0" borderId="0" xfId="0" applyNumberFormat="1" applyFont="1" applyBorder="1" applyAlignment="1">
      <alignment vertical="center"/>
    </xf>
    <xf numFmtId="182" fontId="8" fillId="0" borderId="0" xfId="0" applyNumberFormat="1" applyFont="1" applyAlignment="1">
      <alignment vertical="center"/>
    </xf>
    <xf numFmtId="54"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Border="1">
      <alignment vertical="center"/>
    </xf>
    <xf numFmtId="0" fontId="0" fillId="0" borderId="205" xfId="0" applyBorder="1">
      <alignment vertical="center"/>
    </xf>
    <xf numFmtId="0" fontId="8" fillId="0" borderId="56" xfId="0" applyFont="1" applyBorder="1">
      <alignment vertical="center"/>
    </xf>
    <xf numFmtId="0" fontId="8" fillId="0" borderId="56" xfId="0" applyFont="1" applyBorder="1" applyAlignment="1">
      <alignment horizontal="center" vertical="center"/>
    </xf>
    <xf numFmtId="54" fontId="0" fillId="0" borderId="56" xfId="0" applyNumberFormat="1" applyFont="1" applyBorder="1" applyAlignment="1">
      <alignment horizontal="left" vertical="center"/>
    </xf>
    <xf numFmtId="0" fontId="0" fillId="0" borderId="56" xfId="0" applyFont="1" applyBorder="1" applyAlignment="1">
      <alignment horizontal="left" vertical="center"/>
    </xf>
    <xf numFmtId="182" fontId="8" fillId="0" borderId="56" xfId="0" applyNumberFormat="1" applyFont="1" applyBorder="1" applyAlignment="1">
      <alignment vertical="center"/>
    </xf>
    <xf numFmtId="182" fontId="8" fillId="0" borderId="206" xfId="0" applyNumberFormat="1" applyFont="1" applyBorder="1" applyAlignment="1">
      <alignment vertical="center"/>
    </xf>
    <xf numFmtId="0" fontId="12" fillId="0" borderId="0" xfId="0" applyFont="1" applyBorder="1">
      <alignment vertical="center"/>
    </xf>
    <xf numFmtId="0" fontId="15" fillId="0" borderId="207" xfId="0" applyFont="1" applyBorder="1">
      <alignment vertical="center"/>
    </xf>
    <xf numFmtId="0" fontId="8" fillId="0" borderId="208" xfId="0" applyFont="1" applyFill="1" applyBorder="1" applyAlignment="1">
      <alignment horizontal="center" vertical="center"/>
    </xf>
    <xf numFmtId="0" fontId="8" fillId="0" borderId="209" xfId="0" applyFont="1" applyFill="1" applyBorder="1" applyAlignment="1">
      <alignment horizontal="center" vertical="center"/>
    </xf>
    <xf numFmtId="0" fontId="8" fillId="0" borderId="210" xfId="0" applyFont="1" applyFill="1" applyBorder="1" applyAlignment="1">
      <alignment horizontal="center" vertical="center"/>
    </xf>
    <xf numFmtId="0" fontId="8" fillId="3" borderId="0" xfId="0" applyFont="1" applyFill="1">
      <alignment vertical="center"/>
    </xf>
    <xf numFmtId="0" fontId="0" fillId="0" borderId="209" xfId="0" applyFont="1" applyFill="1" applyBorder="1" applyAlignment="1">
      <alignment horizontal="center" vertical="center"/>
    </xf>
    <xf numFmtId="0" fontId="0" fillId="0" borderId="210" xfId="0" applyFont="1" applyFill="1" applyBorder="1" applyAlignment="1">
      <alignment horizontal="center" vertical="center"/>
    </xf>
    <xf numFmtId="0" fontId="8" fillId="4" borderId="0" xfId="0" applyFont="1" applyFill="1" applyBorder="1" applyAlignment="1">
      <alignment horizontal="left" vertical="center"/>
    </xf>
    <xf numFmtId="0" fontId="8" fillId="0" borderId="211" xfId="0" applyFont="1" applyBorder="1" applyAlignment="1">
      <alignment horizontal="center" vertical="center" textRotation="255"/>
    </xf>
    <xf numFmtId="0" fontId="8" fillId="0" borderId="212" xfId="0" applyFont="1" applyBorder="1" applyAlignment="1">
      <alignment horizontal="center" vertical="center" textRotation="255"/>
    </xf>
    <xf numFmtId="0" fontId="8" fillId="0" borderId="213" xfId="0" applyFont="1" applyBorder="1" applyAlignment="1">
      <alignment horizontal="center" vertical="center" textRotation="255"/>
    </xf>
    <xf numFmtId="0" fontId="8" fillId="5" borderId="0" xfId="0" applyFont="1" applyFill="1" applyBorder="1" applyAlignment="1">
      <alignment horizontal="left" vertical="center"/>
    </xf>
    <xf numFmtId="0" fontId="8" fillId="0" borderId="214" xfId="0" applyFont="1" applyBorder="1">
      <alignment vertical="center"/>
    </xf>
    <xf numFmtId="38" fontId="8" fillId="0" borderId="0" xfId="1" applyFont="1" applyBorder="1" applyAlignment="1">
      <alignment vertical="center"/>
    </xf>
    <xf numFmtId="38" fontId="8" fillId="0" borderId="0" xfId="1" applyFont="1" applyAlignment="1">
      <alignment vertical="center"/>
    </xf>
    <xf numFmtId="0" fontId="0" fillId="0" borderId="207" xfId="0" applyBorder="1">
      <alignment vertical="center"/>
    </xf>
    <xf numFmtId="0" fontId="8" fillId="0" borderId="215" xfId="0" applyFont="1" applyFill="1" applyBorder="1" applyAlignment="1">
      <alignment horizontal="center" vertical="center"/>
    </xf>
    <xf numFmtId="0" fontId="8" fillId="13" borderId="216" xfId="0" applyFont="1" applyFill="1" applyBorder="1" applyAlignment="1">
      <alignment horizontal="center" vertical="center"/>
    </xf>
    <xf numFmtId="0" fontId="0" fillId="3" borderId="0" xfId="0" applyFont="1" applyFill="1">
      <alignment vertical="center"/>
    </xf>
    <xf numFmtId="0" fontId="0" fillId="0" borderId="217" xfId="0" applyFont="1" applyFill="1" applyBorder="1" applyAlignment="1">
      <alignment horizontal="center" vertical="center"/>
    </xf>
    <xf numFmtId="0" fontId="0" fillId="0" borderId="218" xfId="0" applyFont="1" applyFill="1" applyBorder="1" applyAlignment="1">
      <alignment horizontal="center" vertical="center"/>
    </xf>
    <xf numFmtId="0" fontId="8" fillId="4" borderId="0" xfId="0" applyFont="1" applyFill="1" applyAlignment="1">
      <alignment horizontal="center" vertical="center"/>
    </xf>
    <xf numFmtId="0" fontId="0" fillId="0" borderId="92" xfId="0" applyFont="1" applyBorder="1" applyAlignment="1">
      <alignment vertical="center"/>
    </xf>
    <xf numFmtId="0" fontId="0" fillId="0" borderId="91" xfId="0" applyFont="1" applyBorder="1" applyAlignment="1">
      <alignment vertical="center"/>
    </xf>
    <xf numFmtId="0" fontId="0" fillId="0" borderId="209" xfId="0" applyFont="1" applyBorder="1" applyAlignment="1">
      <alignment vertical="center"/>
    </xf>
    <xf numFmtId="0" fontId="8" fillId="0" borderId="217" xfId="0" applyFont="1" applyFill="1" applyBorder="1" applyAlignment="1">
      <alignment horizontal="center" vertical="center"/>
    </xf>
    <xf numFmtId="0" fontId="8" fillId="13" borderId="219" xfId="0" applyFont="1" applyFill="1" applyBorder="1" applyAlignment="1">
      <alignment horizontal="center" vertical="center"/>
    </xf>
    <xf numFmtId="0" fontId="8" fillId="13" borderId="220" xfId="0" applyFont="1" applyFill="1" applyBorder="1" applyAlignment="1">
      <alignment horizontal="center" vertical="center"/>
    </xf>
    <xf numFmtId="0" fontId="0" fillId="0" borderId="221" xfId="0" applyFont="1" applyFill="1" applyBorder="1" applyAlignment="1">
      <alignment horizontal="center" vertical="center"/>
    </xf>
    <xf numFmtId="0" fontId="0" fillId="0" borderId="217" xfId="0" applyFont="1" applyBorder="1" applyAlignment="1">
      <alignment vertical="center"/>
    </xf>
    <xf numFmtId="0" fontId="8" fillId="0" borderId="222" xfId="0" applyFont="1" applyFill="1" applyBorder="1" applyAlignment="1">
      <alignment horizontal="center" vertical="center"/>
    </xf>
    <xf numFmtId="0" fontId="8" fillId="0" borderId="223" xfId="0" applyFont="1" applyBorder="1" applyAlignment="1">
      <alignment horizontal="center" vertical="center"/>
    </xf>
    <xf numFmtId="0" fontId="8" fillId="13" borderId="224" xfId="0" applyFont="1" applyFill="1" applyBorder="1" applyAlignment="1">
      <alignment horizontal="center" vertical="center"/>
    </xf>
    <xf numFmtId="0" fontId="0" fillId="0" borderId="225" xfId="0" applyFont="1" applyFill="1" applyBorder="1" applyAlignment="1">
      <alignment horizontal="center" vertical="center"/>
    </xf>
    <xf numFmtId="35" fontId="8" fillId="13" borderId="216" xfId="0" applyNumberFormat="1" applyFont="1" applyFill="1" applyBorder="1" applyAlignment="1">
      <alignment horizontal="center" vertical="center"/>
    </xf>
    <xf numFmtId="184" fontId="0" fillId="0" borderId="218" xfId="0" applyNumberFormat="1" applyFont="1" applyFill="1" applyBorder="1" applyAlignment="1">
      <alignment horizontal="center" vertical="center"/>
    </xf>
    <xf numFmtId="35" fontId="8" fillId="13" borderId="224" xfId="0" applyNumberFormat="1" applyFont="1" applyFill="1" applyBorder="1" applyAlignment="1">
      <alignment horizontal="center" vertical="center"/>
    </xf>
    <xf numFmtId="35" fontId="0" fillId="13" borderId="219" xfId="0" applyNumberFormat="1" applyFont="1" applyFill="1" applyBorder="1" applyAlignment="1">
      <alignment horizontal="center" vertical="center"/>
    </xf>
    <xf numFmtId="176" fontId="8" fillId="13" borderId="226" xfId="0" applyNumberFormat="1" applyFont="1" applyFill="1" applyBorder="1">
      <alignment vertical="center"/>
    </xf>
    <xf numFmtId="176" fontId="8" fillId="13" borderId="227" xfId="0" applyNumberFormat="1" applyFont="1" applyFill="1" applyBorder="1">
      <alignment vertical="center"/>
    </xf>
    <xf numFmtId="176" fontId="8" fillId="13" borderId="228" xfId="0" applyNumberFormat="1" applyFont="1" applyFill="1" applyBorder="1">
      <alignment vertical="center"/>
    </xf>
    <xf numFmtId="35" fontId="8" fillId="13" borderId="219" xfId="0" applyNumberFormat="1" applyFont="1" applyFill="1" applyBorder="1" applyAlignment="1">
      <alignment horizontal="center" vertical="center"/>
    </xf>
    <xf numFmtId="0" fontId="0" fillId="0" borderId="97" xfId="0" applyBorder="1">
      <alignment vertical="center"/>
    </xf>
    <xf numFmtId="0" fontId="0" fillId="0" borderId="229" xfId="0" applyBorder="1">
      <alignment vertical="center"/>
    </xf>
    <xf numFmtId="0" fontId="0" fillId="0" borderId="223" xfId="0" applyBorder="1">
      <alignment vertical="center"/>
    </xf>
    <xf numFmtId="0" fontId="0" fillId="0" borderId="230" xfId="0" applyBorder="1">
      <alignment vertical="center"/>
    </xf>
    <xf numFmtId="0" fontId="0" fillId="0" borderId="199" xfId="0" applyBorder="1">
      <alignment vertical="center"/>
    </xf>
    <xf numFmtId="0" fontId="8" fillId="0" borderId="199" xfId="0" applyFont="1" applyBorder="1">
      <alignment vertical="center"/>
    </xf>
    <xf numFmtId="0" fontId="8" fillId="0" borderId="199" xfId="0" applyFont="1" applyBorder="1" applyAlignment="1">
      <alignment horizontal="center" vertical="center"/>
    </xf>
    <xf numFmtId="54" fontId="8" fillId="0" borderId="199" xfId="0" applyNumberFormat="1" applyFont="1" applyBorder="1" applyAlignment="1">
      <alignment horizontal="left" vertical="center"/>
    </xf>
    <xf numFmtId="0" fontId="0" fillId="0" borderId="199" xfId="0" applyFont="1" applyBorder="1" applyAlignment="1">
      <alignment horizontal="left" vertical="center"/>
    </xf>
    <xf numFmtId="0" fontId="8" fillId="0" borderId="199" xfId="0" applyFont="1" applyBorder="1" applyAlignment="1">
      <alignment horizontal="left" vertical="center"/>
    </xf>
    <xf numFmtId="0" fontId="8" fillId="0" borderId="231" xfId="0" applyFont="1" applyBorder="1">
      <alignment vertical="center"/>
    </xf>
    <xf numFmtId="0" fontId="17" fillId="0" borderId="0" xfId="0" applyFont="1">
      <alignment vertical="center"/>
    </xf>
    <xf numFmtId="49" fontId="17" fillId="0" borderId="0" xfId="0" applyNumberFormat="1" applyFont="1">
      <alignment vertical="center"/>
    </xf>
    <xf numFmtId="0" fontId="18" fillId="0" borderId="0" xfId="0" applyFont="1" applyBorder="1" applyAlignment="1">
      <alignment vertical="center" wrapTex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0" xfId="0" applyFont="1" applyAlignment="1">
      <alignment horizontal="right" vertical="center"/>
    </xf>
    <xf numFmtId="0" fontId="21" fillId="0" borderId="0" xfId="0" applyFont="1" applyAlignment="1">
      <alignment horizontal="center" vertical="center"/>
    </xf>
    <xf numFmtId="0" fontId="19" fillId="0" borderId="0" xfId="0" applyFont="1" applyBorder="1" applyAlignment="1">
      <alignment horizontal="left" vertical="center" indent="1"/>
    </xf>
    <xf numFmtId="0" fontId="19" fillId="0" borderId="0" xfId="0" applyFont="1" applyBorder="1" applyAlignment="1">
      <alignment vertical="center"/>
    </xf>
    <xf numFmtId="0" fontId="19" fillId="0" borderId="0" xfId="0" applyFont="1" applyBorder="1">
      <alignment vertical="center"/>
    </xf>
    <xf numFmtId="0" fontId="22" fillId="0" borderId="0" xfId="0" applyFont="1" applyBorder="1">
      <alignment vertical="center"/>
    </xf>
    <xf numFmtId="0" fontId="17" fillId="0" borderId="13" xfId="0" applyFont="1" applyBorder="1" applyAlignment="1">
      <alignment horizontal="center" vertical="center"/>
    </xf>
    <xf numFmtId="49" fontId="18" fillId="13" borderId="13" xfId="0" applyNumberFormat="1" applyFont="1" applyFill="1" applyBorder="1" applyAlignment="1">
      <alignment vertical="center"/>
    </xf>
    <xf numFmtId="49" fontId="18" fillId="0" borderId="232" xfId="0" applyNumberFormat="1" applyFont="1" applyBorder="1" applyAlignment="1">
      <alignment horizontal="center" vertical="center"/>
    </xf>
    <xf numFmtId="0" fontId="18" fillId="0" borderId="0" xfId="0" applyFont="1" applyFill="1" applyBorder="1" applyAlignment="1">
      <alignment vertical="center"/>
    </xf>
    <xf numFmtId="0" fontId="17" fillId="0" borderId="14" xfId="0" applyFont="1" applyBorder="1" applyAlignment="1">
      <alignment horizontal="center" vertical="center"/>
    </xf>
    <xf numFmtId="0" fontId="18" fillId="0" borderId="15" xfId="0" applyFont="1" applyBorder="1" applyAlignment="1">
      <alignment horizontal="center" vertical="center"/>
    </xf>
    <xf numFmtId="176" fontId="18" fillId="13" borderId="13" xfId="0" applyNumberFormat="1" applyFont="1" applyFill="1" applyBorder="1" applyAlignment="1">
      <alignment vertical="center"/>
    </xf>
    <xf numFmtId="176" fontId="18" fillId="0" borderId="232" xfId="0" applyNumberFormat="1" applyFont="1" applyBorder="1" applyAlignment="1">
      <alignment vertical="center"/>
    </xf>
    <xf numFmtId="0" fontId="18" fillId="0" borderId="0" xfId="0" applyFont="1" applyAlignment="1">
      <alignment horizontal="center" vertical="center"/>
    </xf>
    <xf numFmtId="0" fontId="17" fillId="0" borderId="99" xfId="0" applyFont="1" applyBorder="1" applyAlignment="1">
      <alignment horizontal="center" vertical="center"/>
    </xf>
    <xf numFmtId="0" fontId="17" fillId="0" borderId="233" xfId="0" applyFont="1" applyBorder="1" applyAlignment="1">
      <alignment horizontal="center" vertical="center"/>
    </xf>
    <xf numFmtId="0" fontId="17" fillId="0" borderId="234" xfId="0" applyFont="1" applyBorder="1" applyAlignment="1">
      <alignment horizontal="center" vertical="center"/>
    </xf>
    <xf numFmtId="0" fontId="18" fillId="0" borderId="235" xfId="0" applyFont="1" applyBorder="1" applyAlignment="1">
      <alignment horizontal="center" vertical="center" shrinkToFit="1"/>
    </xf>
    <xf numFmtId="176" fontId="18" fillId="0" borderId="233" xfId="0" applyNumberFormat="1" applyFont="1" applyBorder="1" applyAlignment="1">
      <alignment vertical="center" wrapText="1"/>
    </xf>
    <xf numFmtId="176" fontId="18" fillId="0" borderId="1" xfId="0" applyNumberFormat="1" applyFont="1" applyBorder="1" applyAlignment="1">
      <alignment vertical="center" wrapText="1"/>
    </xf>
    <xf numFmtId="0" fontId="18" fillId="0" borderId="0" xfId="0" applyFont="1" applyBorder="1" applyAlignment="1">
      <alignment horizontal="right" vertical="center"/>
    </xf>
    <xf numFmtId="0" fontId="21" fillId="0" borderId="0" xfId="0" applyFont="1" applyBorder="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17" fillId="0" borderId="15" xfId="0" applyFont="1" applyBorder="1" applyAlignment="1">
      <alignment horizontal="center" vertical="center"/>
    </xf>
    <xf numFmtId="0" fontId="17" fillId="0" borderId="13" xfId="0" applyFont="1" applyBorder="1" applyAlignment="1">
      <alignment vertical="center"/>
    </xf>
    <xf numFmtId="0" fontId="17" fillId="0" borderId="91" xfId="0" applyFont="1" applyBorder="1" applyAlignment="1">
      <alignment vertical="center"/>
    </xf>
    <xf numFmtId="0" fontId="17" fillId="0" borderId="0" xfId="0" applyFont="1" applyBorder="1" applyAlignment="1">
      <alignment vertical="center"/>
    </xf>
    <xf numFmtId="0" fontId="21" fillId="0" borderId="0" xfId="0" applyFont="1" applyAlignment="1">
      <alignment vertical="center"/>
    </xf>
    <xf numFmtId="49" fontId="18" fillId="0" borderId="91" xfId="0" applyNumberFormat="1" applyFont="1" applyBorder="1" applyAlignment="1">
      <alignment vertical="center"/>
    </xf>
    <xf numFmtId="49" fontId="18" fillId="0" borderId="0" xfId="0" applyNumberFormat="1" applyFont="1" applyBorder="1" applyAlignment="1">
      <alignment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8" fillId="13" borderId="13" xfId="0" applyFont="1" applyFill="1" applyBorder="1" applyAlignment="1">
      <alignment vertical="center"/>
    </xf>
    <xf numFmtId="0" fontId="18" fillId="0" borderId="91" xfId="0" applyFont="1" applyBorder="1" applyAlignment="1">
      <alignment vertical="center"/>
    </xf>
    <xf numFmtId="0" fontId="8" fillId="0" borderId="0" xfId="0" applyFont="1" applyBorder="1" applyAlignment="1">
      <alignment vertical="center" wrapText="1"/>
    </xf>
    <xf numFmtId="0" fontId="25" fillId="0" borderId="0" xfId="0" applyFont="1" applyBorder="1" applyAlignment="1">
      <alignment horizontal="center" vertical="center"/>
    </xf>
    <xf numFmtId="0" fontId="18" fillId="0" borderId="0" xfId="0" applyFont="1" applyBorder="1" applyAlignment="1">
      <alignment horizontal="left" vertical="center"/>
    </xf>
    <xf numFmtId="185" fontId="18" fillId="0" borderId="0" xfId="0" applyNumberFormat="1" applyFont="1" applyBorder="1" applyAlignment="1">
      <alignment horizontal="center" vertical="center"/>
    </xf>
    <xf numFmtId="186" fontId="18" fillId="0" borderId="0" xfId="0" applyNumberFormat="1" applyFont="1" applyBorder="1" applyAlignment="1">
      <alignment horizontal="right" vertical="center" shrinkToFit="1"/>
    </xf>
    <xf numFmtId="176" fontId="18" fillId="0" borderId="0" xfId="0" applyNumberFormat="1" applyFont="1" applyBorder="1" applyAlignment="1">
      <alignment horizontal="center" vertical="center"/>
    </xf>
    <xf numFmtId="0" fontId="18" fillId="0" borderId="49" xfId="0" applyFont="1" applyBorder="1">
      <alignment vertical="center"/>
    </xf>
    <xf numFmtId="0" fontId="18" fillId="0" borderId="236" xfId="0" applyFont="1" applyBorder="1">
      <alignment vertical="center"/>
    </xf>
    <xf numFmtId="0" fontId="18" fillId="0" borderId="236" xfId="0" applyFont="1" applyBorder="1" applyAlignment="1">
      <alignment horizontal="left" vertical="center" indent="1"/>
    </xf>
    <xf numFmtId="0" fontId="18" fillId="0" borderId="237" xfId="0" applyFont="1" applyBorder="1">
      <alignment vertical="center"/>
    </xf>
    <xf numFmtId="0" fontId="18" fillId="0" borderId="0" xfId="0" applyFont="1" applyBorder="1" applyAlignment="1">
      <alignment horizontal="center" vertical="center"/>
    </xf>
    <xf numFmtId="0" fontId="18" fillId="0" borderId="0" xfId="0" applyFont="1" applyAlignment="1">
      <alignment horizontal="left" vertical="center"/>
    </xf>
    <xf numFmtId="187" fontId="18" fillId="0" borderId="0" xfId="0" applyNumberFormat="1" applyFont="1" applyBorder="1" applyAlignment="1">
      <alignment horizontal="center" vertical="center" shrinkToFit="1"/>
    </xf>
    <xf numFmtId="0" fontId="18" fillId="0" borderId="49" xfId="0" applyFont="1" applyBorder="1" applyAlignment="1">
      <alignment horizontal="center" vertical="center"/>
    </xf>
    <xf numFmtId="0" fontId="18" fillId="0" borderId="237" xfId="0" applyFont="1" applyBorder="1" applyAlignment="1">
      <alignment horizontal="center" vertical="center"/>
    </xf>
    <xf numFmtId="0" fontId="18" fillId="0" borderId="13" xfId="0" applyFont="1" applyBorder="1" applyAlignment="1">
      <alignment horizontal="center" vertical="center"/>
    </xf>
    <xf numFmtId="0" fontId="26" fillId="0" borderId="0" xfId="0" applyFont="1">
      <alignment vertical="center"/>
    </xf>
    <xf numFmtId="177" fontId="18" fillId="0" borderId="0" xfId="0" applyNumberFormat="1" applyFont="1">
      <alignment vertical="center"/>
    </xf>
    <xf numFmtId="0" fontId="18" fillId="0" borderId="78" xfId="0" applyFont="1" applyBorder="1">
      <alignment vertical="center"/>
    </xf>
    <xf numFmtId="0" fontId="18" fillId="0" borderId="0" xfId="0" applyFont="1" applyBorder="1">
      <alignment vertical="center"/>
    </xf>
    <xf numFmtId="0" fontId="18" fillId="0" borderId="0" xfId="0" applyFont="1" applyBorder="1" applyAlignment="1">
      <alignment horizontal="center" vertical="center" shrinkToFit="1"/>
    </xf>
    <xf numFmtId="0" fontId="18" fillId="0" borderId="238" xfId="0" applyFont="1" applyBorder="1" applyAlignment="1">
      <alignment horizontal="center" vertical="center" shrinkToFit="1"/>
    </xf>
    <xf numFmtId="0" fontId="18" fillId="0" borderId="239" xfId="0" applyFont="1" applyBorder="1">
      <alignment vertical="center"/>
    </xf>
    <xf numFmtId="0" fontId="18" fillId="0" borderId="238" xfId="0" applyFont="1" applyBorder="1">
      <alignment vertical="center"/>
    </xf>
    <xf numFmtId="0" fontId="18" fillId="0" borderId="240" xfId="0" applyFont="1" applyBorder="1">
      <alignment vertical="center"/>
    </xf>
    <xf numFmtId="0" fontId="18" fillId="0" borderId="78" xfId="0" applyFont="1" applyBorder="1" applyAlignment="1">
      <alignment horizontal="center" vertical="center"/>
    </xf>
    <xf numFmtId="0" fontId="18" fillId="0" borderId="240" xfId="0" applyFont="1" applyBorder="1" applyAlignment="1">
      <alignment horizontal="center" vertical="center"/>
    </xf>
    <xf numFmtId="0" fontId="18" fillId="0" borderId="238" xfId="0" applyFont="1" applyBorder="1" applyAlignment="1">
      <alignment horizontal="center" vertical="center"/>
    </xf>
    <xf numFmtId="176" fontId="18" fillId="0" borderId="238" xfId="0" applyNumberFormat="1" applyFont="1" applyBorder="1" applyAlignment="1">
      <alignment horizontal="center" vertical="center"/>
    </xf>
    <xf numFmtId="0" fontId="18" fillId="0" borderId="241" xfId="0" applyFont="1" applyBorder="1" applyAlignment="1">
      <alignment horizontal="center" vertical="center"/>
    </xf>
    <xf numFmtId="0" fontId="18" fillId="0" borderId="242" xfId="0" applyFont="1" applyBorder="1" applyAlignment="1">
      <alignment horizontal="center" vertical="center"/>
    </xf>
    <xf numFmtId="0" fontId="18" fillId="0" borderId="239" xfId="0" applyFont="1" applyBorder="1" applyAlignment="1">
      <alignment horizontal="center" vertical="center" shrinkToFit="1"/>
    </xf>
    <xf numFmtId="0" fontId="18" fillId="0" borderId="22" xfId="0" applyFont="1" applyBorder="1" applyAlignment="1">
      <alignment horizontal="center" vertical="center"/>
    </xf>
    <xf numFmtId="0" fontId="18" fillId="0" borderId="243" xfId="0" applyFont="1" applyBorder="1" applyAlignment="1">
      <alignment horizontal="center" vertical="center"/>
    </xf>
    <xf numFmtId="0" fontId="18" fillId="0" borderId="0" xfId="0" applyFont="1" applyAlignment="1">
      <alignment vertical="center" wrapText="1"/>
    </xf>
    <xf numFmtId="178" fontId="18" fillId="0" borderId="0" xfId="0" applyNumberFormat="1" applyFont="1" applyFill="1" applyBorder="1" applyAlignment="1">
      <alignment horizontal="right" vertical="center"/>
    </xf>
    <xf numFmtId="0" fontId="18" fillId="0" borderId="34" xfId="0" applyFont="1" applyFill="1" applyBorder="1" applyAlignment="1">
      <alignment horizontal="center" vertical="center"/>
    </xf>
    <xf numFmtId="0" fontId="18" fillId="0" borderId="244" xfId="0" applyFont="1" applyFill="1" applyBorder="1" applyAlignment="1">
      <alignment horizontal="center" vertical="center"/>
    </xf>
    <xf numFmtId="0" fontId="18" fillId="0" borderId="238" xfId="0" applyFont="1" applyBorder="1" applyAlignment="1">
      <alignment horizontal="right" vertical="center"/>
    </xf>
    <xf numFmtId="0" fontId="18" fillId="0" borderId="27" xfId="0" applyFont="1" applyBorder="1">
      <alignment vertical="center"/>
    </xf>
    <xf numFmtId="0" fontId="18" fillId="0" borderId="180" xfId="0" applyFont="1" applyBorder="1">
      <alignment vertical="center"/>
    </xf>
    <xf numFmtId="0" fontId="18" fillId="0" borderId="245" xfId="0" applyFont="1" applyBorder="1">
      <alignment vertical="center"/>
    </xf>
    <xf numFmtId="0" fontId="18" fillId="0" borderId="0" xfId="0" applyFont="1" applyAlignment="1">
      <alignment horizontal="left" vertical="center" indent="4"/>
    </xf>
    <xf numFmtId="0" fontId="21" fillId="0" borderId="239" xfId="0" applyFont="1" applyBorder="1" applyAlignment="1">
      <alignment horizontal="center" vertical="center"/>
    </xf>
    <xf numFmtId="54" fontId="18" fillId="0" borderId="0" xfId="0" applyNumberFormat="1" applyFont="1" applyBorder="1" applyAlignment="1">
      <alignment vertical="center"/>
    </xf>
    <xf numFmtId="0" fontId="18" fillId="11" borderId="0" xfId="0" applyFont="1" applyFill="1" applyAlignment="1">
      <alignment horizontal="left" vertical="center"/>
    </xf>
    <xf numFmtId="0" fontId="18" fillId="0" borderId="0" xfId="0" applyFont="1" applyBorder="1" applyAlignment="1">
      <alignment horizontal="left" vertical="center" indent="1"/>
    </xf>
    <xf numFmtId="0" fontId="18" fillId="11" borderId="0" xfId="0" applyFont="1" applyFill="1">
      <alignment vertical="center"/>
    </xf>
    <xf numFmtId="54" fontId="18" fillId="0" borderId="0" xfId="0" applyNumberFormat="1" applyFont="1" applyBorder="1" applyAlignment="1">
      <alignment vertical="center" shrinkToFit="1"/>
    </xf>
    <xf numFmtId="54" fontId="18" fillId="0" borderId="0" xfId="0" applyNumberFormat="1" applyFont="1" applyAlignment="1">
      <alignment vertical="center" shrinkToFit="1"/>
    </xf>
    <xf numFmtId="176" fontId="18" fillId="0" borderId="90" xfId="0" applyNumberFormat="1" applyFont="1" applyBorder="1" applyAlignment="1">
      <alignment horizontal="center" vertical="center"/>
    </xf>
    <xf numFmtId="0" fontId="18" fillId="0" borderId="246" xfId="0" applyFont="1" applyBorder="1" applyAlignment="1">
      <alignment horizontal="center" vertical="center" shrinkToFit="1"/>
    </xf>
    <xf numFmtId="0" fontId="18" fillId="0" borderId="239" xfId="0" applyFont="1" applyBorder="1" applyAlignment="1">
      <alignment horizontal="center" vertical="center"/>
    </xf>
    <xf numFmtId="178" fontId="18" fillId="0" borderId="240" xfId="0" applyNumberFormat="1" applyFont="1" applyFill="1" applyBorder="1" applyAlignment="1">
      <alignment horizontal="right" vertical="center"/>
    </xf>
    <xf numFmtId="0" fontId="18" fillId="0" borderId="0" xfId="0" applyFont="1" applyAlignment="1">
      <alignment vertical="center"/>
    </xf>
    <xf numFmtId="0" fontId="18" fillId="0" borderId="239" xfId="0" applyFont="1" applyBorder="1" applyAlignment="1">
      <alignment horizontal="left"/>
    </xf>
    <xf numFmtId="0" fontId="18" fillId="0" borderId="238" xfId="0" applyFont="1" applyBorder="1" applyAlignment="1">
      <alignment horizontal="left"/>
    </xf>
    <xf numFmtId="178" fontId="18" fillId="0" borderId="0" xfId="0" applyNumberFormat="1" applyFont="1" applyFill="1" applyAlignment="1">
      <alignment horizontal="right" vertical="center"/>
    </xf>
    <xf numFmtId="0" fontId="18" fillId="0" borderId="0" xfId="0" applyFont="1" applyBorder="1" applyAlignment="1">
      <alignment horizontal="center"/>
    </xf>
    <xf numFmtId="0" fontId="18" fillId="0" borderId="0" xfId="0" applyFont="1" applyAlignment="1">
      <alignment horizontal="center"/>
    </xf>
    <xf numFmtId="0" fontId="18" fillId="0" borderId="247" xfId="0" applyFont="1" applyBorder="1" applyAlignment="1">
      <alignment horizontal="center" vertical="center"/>
    </xf>
    <xf numFmtId="0" fontId="18" fillId="11" borderId="0" xfId="0" applyFont="1" applyFill="1" applyBorder="1" applyAlignment="1">
      <alignment vertical="center"/>
    </xf>
    <xf numFmtId="0" fontId="18" fillId="11" borderId="0" xfId="0" applyFont="1" applyFill="1" applyAlignment="1">
      <alignment vertical="center"/>
    </xf>
    <xf numFmtId="0" fontId="18" fillId="0" borderId="180" xfId="0" applyFont="1" applyBorder="1" applyAlignment="1">
      <alignment horizontal="center" vertical="center"/>
    </xf>
    <xf numFmtId="0" fontId="17" fillId="0" borderId="0" xfId="0" applyFont="1" applyFill="1" applyAlignment="1">
      <alignment horizontal="center" vertical="center"/>
    </xf>
    <xf numFmtId="0" fontId="18" fillId="0" borderId="246" xfId="0" applyFont="1" applyBorder="1">
      <alignment vertical="center"/>
    </xf>
    <xf numFmtId="0" fontId="18" fillId="0" borderId="0" xfId="0" applyFont="1" applyBorder="1" applyAlignment="1">
      <alignment horizontal="right" vertical="center" indent="1"/>
    </xf>
    <xf numFmtId="0" fontId="17" fillId="0" borderId="27" xfId="0" applyFont="1" applyFill="1" applyBorder="1">
      <alignment vertical="center"/>
    </xf>
    <xf numFmtId="0" fontId="17" fillId="0" borderId="180" xfId="0" applyFont="1" applyFill="1" applyBorder="1">
      <alignment vertical="center"/>
    </xf>
    <xf numFmtId="0" fontId="17" fillId="0" borderId="245" xfId="0" applyFont="1" applyFill="1" applyBorder="1">
      <alignment vertical="center"/>
    </xf>
    <xf numFmtId="0" fontId="0" fillId="0" borderId="0" xfId="0" applyFont="1" applyFill="1" applyBorder="1" applyAlignment="1">
      <alignment horizontal="right" vertical="center"/>
    </xf>
    <xf numFmtId="179" fontId="18" fillId="0" borderId="0" xfId="0" quotePrefix="1" applyNumberFormat="1" applyFont="1" applyBorder="1" applyAlignment="1">
      <alignment horizontal="right" vertical="center"/>
    </xf>
    <xf numFmtId="179" fontId="18" fillId="0" borderId="0" xfId="0" applyNumberFormat="1" applyFont="1" applyBorder="1" applyAlignment="1">
      <alignment vertical="center"/>
    </xf>
    <xf numFmtId="179" fontId="18" fillId="0" borderId="0" xfId="0" applyNumberFormat="1" applyFont="1">
      <alignment vertical="center"/>
    </xf>
    <xf numFmtId="35" fontId="18" fillId="0" borderId="0" xfId="0" applyNumberFormat="1" applyFont="1" applyBorder="1" applyAlignment="1">
      <alignment horizontal="center" vertical="center"/>
    </xf>
    <xf numFmtId="0" fontId="26" fillId="0" borderId="0" xfId="0" applyFont="1" applyBorder="1" applyAlignment="1">
      <alignment vertical="center"/>
    </xf>
    <xf numFmtId="0" fontId="17" fillId="0" borderId="0" xfId="0" applyFont="1" applyAlignment="1">
      <alignment vertical="center" wrapText="1"/>
    </xf>
    <xf numFmtId="0" fontId="17" fillId="0" borderId="0" xfId="0" applyFont="1" applyBorder="1" applyAlignment="1">
      <alignment horizontal="center" vertical="center"/>
    </xf>
    <xf numFmtId="0" fontId="0" fillId="12" borderId="0" xfId="0" applyFont="1" applyFill="1">
      <alignment vertical="center"/>
    </xf>
    <xf numFmtId="0" fontId="18" fillId="11" borderId="0" xfId="0" applyFont="1" applyFill="1" applyAlignment="1">
      <alignment horizontal="right" vertical="center"/>
    </xf>
    <xf numFmtId="0" fontId="27" fillId="0" borderId="0" xfId="0" applyFont="1" applyAlignment="1">
      <alignment horizontal="center" vertical="center"/>
    </xf>
    <xf numFmtId="0" fontId="18" fillId="0" borderId="13" xfId="0" applyFont="1" applyBorder="1" applyAlignment="1">
      <alignment vertical="center"/>
    </xf>
    <xf numFmtId="0" fontId="28" fillId="0" borderId="232" xfId="0" applyFont="1" applyBorder="1" applyAlignment="1">
      <alignment horizontal="center" vertical="center"/>
    </xf>
    <xf numFmtId="0" fontId="29" fillId="0" borderId="0" xfId="0" applyFont="1" applyBorder="1" applyAlignment="1">
      <alignment vertical="center"/>
    </xf>
    <xf numFmtId="0" fontId="28" fillId="0" borderId="0" xfId="0" applyFont="1" applyBorder="1" applyAlignment="1">
      <alignment vertical="center"/>
    </xf>
    <xf numFmtId="0" fontId="28" fillId="0" borderId="0" xfId="0" applyFont="1" applyBorder="1">
      <alignment vertical="center"/>
    </xf>
    <xf numFmtId="0" fontId="29" fillId="0" borderId="0" xfId="0" applyFont="1" applyBorder="1">
      <alignment vertical="center"/>
    </xf>
    <xf numFmtId="0" fontId="28" fillId="0" borderId="0" xfId="0" applyFont="1">
      <alignment vertical="center"/>
    </xf>
    <xf numFmtId="0" fontId="18" fillId="0" borderId="232" xfId="0" applyFont="1" applyBorder="1" applyAlignment="1">
      <alignment horizontal="center" vertical="center"/>
    </xf>
    <xf numFmtId="0" fontId="18" fillId="0" borderId="14" xfId="0" applyFont="1" applyBorder="1" applyAlignment="1">
      <alignment horizontal="center" vertical="center"/>
    </xf>
    <xf numFmtId="0" fontId="28" fillId="0" borderId="15" xfId="0" applyFont="1" applyBorder="1" applyAlignment="1">
      <alignment horizontal="center" vertical="center"/>
    </xf>
    <xf numFmtId="176" fontId="18" fillId="0" borderId="13" xfId="0" applyNumberFormat="1" applyFont="1" applyBorder="1" applyAlignment="1">
      <alignment vertical="center"/>
    </xf>
    <xf numFmtId="0" fontId="28" fillId="0" borderId="0" xfId="0" applyFont="1" applyAlignment="1">
      <alignment horizontal="center" vertical="center"/>
    </xf>
    <xf numFmtId="0" fontId="18" fillId="0" borderId="99" xfId="0" applyFont="1" applyBorder="1" applyAlignment="1">
      <alignment horizontal="center" vertical="center"/>
    </xf>
    <xf numFmtId="0" fontId="18" fillId="0" borderId="233" xfId="0" applyFont="1" applyBorder="1" applyAlignment="1">
      <alignment horizontal="center" vertical="center"/>
    </xf>
    <xf numFmtId="0" fontId="18" fillId="0" borderId="234" xfId="0" applyFont="1" applyBorder="1" applyAlignment="1">
      <alignment horizontal="center" vertical="center"/>
    </xf>
    <xf numFmtId="0" fontId="28" fillId="0" borderId="235" xfId="0" applyFont="1" applyBorder="1" applyAlignment="1">
      <alignment horizontal="center" vertical="center" shrinkToFit="1"/>
    </xf>
    <xf numFmtId="0" fontId="27" fillId="0" borderId="0" xfId="0" applyFont="1">
      <alignment vertical="center"/>
    </xf>
    <xf numFmtId="0" fontId="30" fillId="0" borderId="0" xfId="0" applyFont="1">
      <alignment vertical="center"/>
    </xf>
    <xf numFmtId="0" fontId="28" fillId="0" borderId="0" xfId="0" applyFont="1" applyBorder="1" applyAlignment="1">
      <alignment vertical="center" wrapText="1"/>
    </xf>
    <xf numFmtId="0" fontId="28" fillId="0" borderId="0" xfId="0" applyFont="1" applyAlignment="1">
      <alignment vertical="center" wrapText="1"/>
    </xf>
    <xf numFmtId="0" fontId="27" fillId="0" borderId="0" xfId="0" applyFont="1" applyFill="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horizontal="left" vertical="center" indent="1"/>
    </xf>
    <xf numFmtId="0" fontId="28" fillId="0" borderId="0" xfId="0" applyFont="1" applyFill="1" applyAlignment="1">
      <alignment vertical="center"/>
    </xf>
    <xf numFmtId="0" fontId="28" fillId="0" borderId="0" xfId="0" applyFont="1" applyAlignment="1">
      <alignment horizontal="left" vertical="center"/>
    </xf>
    <xf numFmtId="0" fontId="31" fillId="0" borderId="0" xfId="0" applyFont="1" applyBorder="1">
      <alignment vertical="center"/>
    </xf>
    <xf numFmtId="0" fontId="27" fillId="0" borderId="0" xfId="0" applyFont="1" applyBorder="1" applyAlignment="1">
      <alignment horizontal="center" vertical="center" wrapText="1"/>
    </xf>
    <xf numFmtId="0" fontId="32" fillId="0" borderId="0" xfId="0" applyFont="1" applyFill="1" applyBorder="1" applyAlignment="1">
      <alignment horizontal="center" vertical="center"/>
    </xf>
    <xf numFmtId="0" fontId="28" fillId="0" borderId="14" xfId="0" applyFont="1" applyBorder="1" applyAlignment="1">
      <alignment horizontal="center" vertical="center" wrapText="1"/>
    </xf>
    <xf numFmtId="0" fontId="28" fillId="0" borderId="13" xfId="0" applyFont="1" applyBorder="1" applyAlignment="1">
      <alignment vertical="center"/>
    </xf>
    <xf numFmtId="0" fontId="28" fillId="0" borderId="14" xfId="0" applyFont="1" applyBorder="1" applyAlignment="1">
      <alignment vertical="center"/>
    </xf>
    <xf numFmtId="0" fontId="28" fillId="0" borderId="24" xfId="0" applyFont="1" applyBorder="1" applyAlignment="1">
      <alignment horizontal="center" vertical="center" wrapText="1"/>
    </xf>
    <xf numFmtId="0" fontId="28" fillId="0" borderId="24" xfId="0" applyFont="1" applyBorder="1" applyAlignment="1">
      <alignment horizontal="center" vertical="center"/>
    </xf>
    <xf numFmtId="0" fontId="0" fillId="0" borderId="0" xfId="0" applyFont="1" applyAlignment="1">
      <alignment vertical="center"/>
    </xf>
    <xf numFmtId="0" fontId="21" fillId="0" borderId="0" xfId="0" applyFont="1">
      <alignment vertical="center"/>
    </xf>
    <xf numFmtId="185" fontId="17" fillId="0" borderId="0" xfId="0" applyNumberFormat="1" applyFont="1" applyBorder="1" applyAlignment="1">
      <alignment horizontal="right" vertical="center"/>
    </xf>
    <xf numFmtId="54" fontId="33" fillId="0" borderId="0" xfId="0" applyNumberFormat="1" applyFont="1" applyBorder="1" applyAlignment="1">
      <alignment horizontal="center" vertical="center" shrinkToFit="1"/>
    </xf>
    <xf numFmtId="54" fontId="33" fillId="0" borderId="90" xfId="0" applyNumberFormat="1" applyFont="1" applyBorder="1" applyAlignment="1">
      <alignment horizontal="center" vertical="center" shrinkToFit="1"/>
    </xf>
    <xf numFmtId="0" fontId="18" fillId="0" borderId="24" xfId="0" applyFont="1" applyBorder="1" applyAlignment="1">
      <alignment horizontal="center" vertical="center" textRotation="255"/>
    </xf>
    <xf numFmtId="0" fontId="18" fillId="0" borderId="171" xfId="0" applyFont="1" applyBorder="1" applyAlignment="1">
      <alignment horizontal="center" vertical="center" textRotation="255"/>
    </xf>
    <xf numFmtId="0" fontId="18" fillId="0" borderId="25" xfId="0" applyFont="1" applyBorder="1" applyAlignment="1">
      <alignment horizontal="center" vertical="center" textRotation="255"/>
    </xf>
    <xf numFmtId="0" fontId="18" fillId="0" borderId="1" xfId="0" applyFont="1" applyBorder="1" applyAlignment="1">
      <alignment horizontal="center" vertical="center"/>
    </xf>
    <xf numFmtId="0" fontId="18" fillId="0" borderId="5" xfId="0" applyFont="1" applyBorder="1" applyAlignment="1">
      <alignment horizontal="center" vertical="center"/>
    </xf>
    <xf numFmtId="177" fontId="18" fillId="0" borderId="5" xfId="0" applyNumberFormat="1" applyFont="1" applyBorder="1" applyAlignment="1">
      <alignment horizontal="center" vertical="center" wrapText="1"/>
    </xf>
    <xf numFmtId="177" fontId="18" fillId="0" borderId="6" xfId="0" applyNumberFormat="1" applyFont="1" applyBorder="1" applyAlignment="1">
      <alignment horizontal="center" vertical="center" wrapText="1"/>
    </xf>
    <xf numFmtId="188" fontId="17" fillId="0" borderId="0" xfId="0" applyNumberFormat="1" applyFont="1" applyBorder="1" applyAlignment="1">
      <alignment vertical="center"/>
    </xf>
    <xf numFmtId="189" fontId="17" fillId="0" borderId="0" xfId="0" applyNumberFormat="1" applyFont="1" applyBorder="1" applyAlignment="1">
      <alignment vertical="center"/>
    </xf>
    <xf numFmtId="0" fontId="18" fillId="0" borderId="12" xfId="0" applyFont="1" applyBorder="1" applyAlignment="1">
      <alignment horizontal="center" vertical="center"/>
    </xf>
    <xf numFmtId="177" fontId="18" fillId="0" borderId="13" xfId="0" applyNumberFormat="1" applyFont="1" applyBorder="1" applyAlignment="1">
      <alignment horizontal="center" vertical="center" wrapText="1"/>
    </xf>
    <xf numFmtId="177" fontId="18" fillId="0" borderId="16" xfId="0" applyNumberFormat="1" applyFont="1" applyBorder="1" applyAlignment="1">
      <alignment horizontal="center" vertical="center" wrapText="1"/>
    </xf>
    <xf numFmtId="189" fontId="17" fillId="0" borderId="0" xfId="0" applyNumberFormat="1" applyFont="1" applyBorder="1" applyAlignment="1">
      <alignment horizontal="center" vertical="center"/>
    </xf>
    <xf numFmtId="185" fontId="17" fillId="0" borderId="0" xfId="0" applyNumberFormat="1" applyFont="1" applyBorder="1" applyAlignment="1">
      <alignment vertical="center"/>
    </xf>
    <xf numFmtId="0" fontId="18" fillId="0" borderId="236" xfId="0" applyFont="1" applyBorder="1" applyAlignment="1">
      <alignment vertical="center"/>
    </xf>
    <xf numFmtId="0" fontId="18" fillId="0" borderId="0" xfId="0" applyFont="1" applyBorder="1" applyAlignment="1">
      <alignment horizontal="distributed" vertical="center"/>
    </xf>
    <xf numFmtId="0" fontId="18" fillId="0" borderId="0" xfId="0" applyFont="1" applyAlignment="1">
      <alignment horizontal="left" vertical="center" indent="1"/>
    </xf>
    <xf numFmtId="0" fontId="17" fillId="0" borderId="0" xfId="0" applyFont="1" applyBorder="1" applyAlignment="1">
      <alignment vertical="center" wrapText="1"/>
    </xf>
    <xf numFmtId="176" fontId="18" fillId="0" borderId="0" xfId="0" applyNumberFormat="1" applyFont="1" applyAlignment="1">
      <alignment horizontal="center" vertical="center"/>
    </xf>
    <xf numFmtId="54" fontId="18" fillId="0" borderId="0" xfId="0" applyNumberFormat="1" applyFont="1" applyAlignment="1">
      <alignment horizontal="center" vertical="center" shrinkToFit="1"/>
    </xf>
    <xf numFmtId="177" fontId="18" fillId="0" borderId="13" xfId="0" applyNumberFormat="1" applyFont="1" applyBorder="1" applyAlignment="1">
      <alignment horizontal="center" vertical="center"/>
    </xf>
    <xf numFmtId="0" fontId="18" fillId="0" borderId="172" xfId="0" applyFont="1" applyBorder="1" applyAlignment="1">
      <alignment horizontal="center" vertical="center"/>
    </xf>
    <xf numFmtId="0" fontId="18" fillId="0" borderId="94" xfId="0" applyFont="1" applyBorder="1" applyAlignment="1">
      <alignment horizontal="center" vertical="center"/>
    </xf>
    <xf numFmtId="177" fontId="18" fillId="0" borderId="94" xfId="0" applyNumberFormat="1" applyFont="1" applyBorder="1" applyAlignment="1">
      <alignment horizontal="center" vertical="center"/>
    </xf>
    <xf numFmtId="177" fontId="18" fillId="0" borderId="94" xfId="0" applyNumberFormat="1" applyFont="1" applyBorder="1" applyAlignment="1">
      <alignment horizontal="center" vertical="center" wrapText="1"/>
    </xf>
    <xf numFmtId="177" fontId="18" fillId="0" borderId="26" xfId="0" applyNumberFormat="1" applyFont="1" applyBorder="1" applyAlignment="1">
      <alignment horizontal="center" vertical="center" wrapText="1"/>
    </xf>
    <xf numFmtId="188" fontId="17" fillId="0" borderId="0" xfId="0" applyNumberFormat="1" applyFont="1" applyBorder="1" applyAlignment="1">
      <alignment horizontal="center" vertical="center"/>
    </xf>
    <xf numFmtId="0" fontId="21" fillId="0" borderId="0" xfId="0" applyFont="1" applyBorder="1" applyAlignment="1">
      <alignment vertical="center"/>
    </xf>
    <xf numFmtId="0" fontId="18" fillId="0" borderId="78" xfId="0" applyFont="1" applyBorder="1" applyAlignment="1">
      <alignment vertical="center" shrinkToFit="1"/>
    </xf>
    <xf numFmtId="0" fontId="18" fillId="0" borderId="239" xfId="0" applyFont="1" applyBorder="1" applyAlignment="1">
      <alignment vertical="center"/>
    </xf>
    <xf numFmtId="180" fontId="18" fillId="0" borderId="248" xfId="0" applyNumberFormat="1" applyFont="1" applyBorder="1" applyAlignment="1">
      <alignment horizontal="center" vertical="center"/>
    </xf>
    <xf numFmtId="180" fontId="18" fillId="0" borderId="32" xfId="0" applyNumberFormat="1" applyFont="1" applyBorder="1" applyAlignment="1">
      <alignment horizontal="center" vertical="center"/>
    </xf>
    <xf numFmtId="180" fontId="18" fillId="0" borderId="33" xfId="0" applyNumberFormat="1" applyFont="1" applyBorder="1" applyAlignment="1">
      <alignment horizontal="center" vertical="center"/>
    </xf>
    <xf numFmtId="0" fontId="18" fillId="0" borderId="97" xfId="0" applyFont="1" applyBorder="1" applyAlignment="1">
      <alignment horizontal="center" vertical="center" textRotation="255"/>
    </xf>
    <xf numFmtId="190" fontId="18" fillId="0" borderId="13" xfId="0" applyNumberFormat="1" applyFont="1" applyBorder="1" applyAlignment="1">
      <alignment horizontal="center" vertical="center"/>
    </xf>
    <xf numFmtId="0" fontId="18" fillId="0" borderId="90" xfId="0" applyFont="1" applyBorder="1" applyAlignment="1">
      <alignment horizontal="center" vertical="center"/>
    </xf>
    <xf numFmtId="0" fontId="18" fillId="0" borderId="24" xfId="0" applyFont="1" applyBorder="1" applyAlignment="1">
      <alignment horizontal="center" vertical="center"/>
    </xf>
    <xf numFmtId="182" fontId="18" fillId="0" borderId="13" xfId="0" applyNumberFormat="1" applyFont="1" applyBorder="1" applyAlignment="1">
      <alignment horizontal="center" vertical="center"/>
    </xf>
    <xf numFmtId="0" fontId="18" fillId="0" borderId="229" xfId="0" applyFont="1" applyFill="1" applyBorder="1" applyAlignment="1">
      <alignment horizontal="center" vertical="center"/>
    </xf>
    <xf numFmtId="0" fontId="18" fillId="0" borderId="25" xfId="0" applyFont="1" applyBorder="1" applyAlignment="1">
      <alignment horizontal="center" vertical="center"/>
    </xf>
    <xf numFmtId="38" fontId="18" fillId="0" borderId="94" xfId="1" applyFont="1" applyBorder="1" applyAlignment="1">
      <alignment horizontal="center" vertical="center"/>
    </xf>
    <xf numFmtId="0" fontId="18" fillId="0" borderId="91"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140" xfId="0" applyFont="1" applyBorder="1" applyAlignment="1">
      <alignment horizontal="center" vertical="center"/>
    </xf>
    <xf numFmtId="0" fontId="17" fillId="0" borderId="0" xfId="0" applyFont="1" applyFill="1" applyAlignment="1">
      <alignment horizontal="left" vertical="center"/>
    </xf>
    <xf numFmtId="54" fontId="18" fillId="0" borderId="0" xfId="0" applyNumberFormat="1" applyFont="1" applyBorder="1" applyAlignment="1">
      <alignment horizontal="center" vertical="center"/>
    </xf>
    <xf numFmtId="0" fontId="25" fillId="0" borderId="0" xfId="0" applyFont="1" applyBorder="1" applyAlignment="1">
      <alignment vertical="center"/>
    </xf>
    <xf numFmtId="54" fontId="17" fillId="0" borderId="0" xfId="0" applyNumberFormat="1" applyFont="1" applyBorder="1" applyAlignment="1">
      <alignment horizontal="center" vertical="center"/>
    </xf>
    <xf numFmtId="0" fontId="17" fillId="0" borderId="0" xfId="0" applyFont="1" applyBorder="1" applyAlignment="1">
      <alignment horizontal="right" vertical="center"/>
    </xf>
    <xf numFmtId="0" fontId="17" fillId="0" borderId="0" xfId="0" applyFont="1" applyAlignment="1">
      <alignment vertical="center"/>
    </xf>
    <xf numFmtId="185" fontId="17" fillId="0" borderId="0" xfId="0" applyNumberFormat="1" applyFont="1" applyBorder="1" applyAlignment="1">
      <alignment horizontal="center" vertical="center"/>
    </xf>
    <xf numFmtId="0" fontId="17" fillId="0" borderId="0" xfId="0" applyFont="1" applyBorder="1" applyAlignment="1"/>
    <xf numFmtId="0" fontId="17" fillId="0" borderId="0" xfId="0" applyFont="1" applyBorder="1" applyAlignment="1">
      <alignment horizontal="left" vertical="center" indent="1"/>
    </xf>
    <xf numFmtId="0" fontId="17" fillId="0" borderId="0" xfId="0" applyFont="1" applyBorder="1" applyAlignment="1">
      <alignment horizontal="left" vertical="center"/>
    </xf>
    <xf numFmtId="0" fontId="18" fillId="0" borderId="0" xfId="0" applyFont="1" applyAlignment="1">
      <alignment horizontal="distributed" vertical="center"/>
    </xf>
    <xf numFmtId="0" fontId="17" fillId="0" borderId="0" xfId="0" applyFont="1" applyBorder="1" applyAlignment="1">
      <alignment horizontal="center"/>
    </xf>
    <xf numFmtId="176" fontId="17" fillId="0" borderId="238" xfId="0" applyNumberFormat="1" applyFont="1" applyBorder="1" applyAlignment="1">
      <alignment horizontal="center" vertical="center"/>
    </xf>
    <xf numFmtId="178" fontId="18" fillId="0" borderId="0" xfId="0" applyNumberFormat="1" applyFont="1" applyFill="1" applyAlignment="1">
      <alignment vertical="center"/>
    </xf>
    <xf numFmtId="178" fontId="18" fillId="0" borderId="0" xfId="0" applyNumberFormat="1" applyFont="1" applyBorder="1" applyAlignment="1">
      <alignment vertical="center"/>
    </xf>
    <xf numFmtId="0" fontId="18" fillId="0" borderId="249" xfId="0" applyFont="1" applyBorder="1">
      <alignment vertical="center"/>
    </xf>
    <xf numFmtId="0" fontId="18" fillId="0" borderId="239" xfId="0" applyFont="1" applyBorder="1" applyAlignment="1">
      <alignment vertical="center" shrinkToFit="1"/>
    </xf>
    <xf numFmtId="0" fontId="18" fillId="0" borderId="0" xfId="0" applyFont="1" applyAlignment="1">
      <alignment vertical="center" shrinkToFit="1"/>
    </xf>
    <xf numFmtId="0" fontId="17" fillId="0" borderId="0" xfId="0" applyFont="1" applyBorder="1" applyAlignment="1">
      <alignment horizontal="right" vertical="center" indent="1"/>
    </xf>
    <xf numFmtId="0" fontId="18" fillId="0" borderId="27" xfId="0" applyFont="1" applyBorder="1" applyAlignment="1">
      <alignment vertical="center" wrapText="1"/>
    </xf>
    <xf numFmtId="0" fontId="18" fillId="0" borderId="180" xfId="0" applyFont="1" applyBorder="1" applyAlignment="1">
      <alignment vertical="center" wrapText="1"/>
    </xf>
    <xf numFmtId="0" fontId="17" fillId="0" borderId="236" xfId="0" applyFont="1" applyBorder="1" applyAlignment="1">
      <alignment vertical="center" wrapText="1"/>
    </xf>
    <xf numFmtId="0" fontId="17" fillId="0" borderId="0" xfId="0" applyFont="1" applyBorder="1" applyAlignment="1">
      <alignment horizontal="distributed" vertical="center"/>
    </xf>
    <xf numFmtId="0" fontId="17" fillId="0" borderId="0" xfId="0" applyFont="1" applyAlignment="1">
      <alignment horizontal="distributed" vertical="center"/>
    </xf>
    <xf numFmtId="178" fontId="17" fillId="0" borderId="0" xfId="0" applyNumberFormat="1" applyFont="1" applyBorder="1" applyAlignment="1">
      <alignment vertical="center"/>
    </xf>
    <xf numFmtId="179" fontId="17" fillId="0" borderId="0" xfId="0" quotePrefix="1" applyNumberFormat="1" applyFont="1" applyBorder="1" applyAlignment="1">
      <alignment horizontal="right" vertical="center"/>
    </xf>
    <xf numFmtId="179" fontId="17" fillId="0" borderId="0" xfId="0" applyNumberFormat="1" applyFont="1" applyBorder="1" applyAlignment="1">
      <alignment vertical="center"/>
    </xf>
    <xf numFmtId="35" fontId="17" fillId="0" borderId="0" xfId="0" applyNumberFormat="1" applyFont="1" applyBorder="1" applyAlignment="1">
      <alignment horizontal="center" vertical="center"/>
    </xf>
    <xf numFmtId="191" fontId="17" fillId="0" borderId="0" xfId="0" applyNumberFormat="1" applyFont="1" applyBorder="1" applyAlignment="1">
      <alignment horizontal="center" vertical="center"/>
    </xf>
    <xf numFmtId="192" fontId="17" fillId="0" borderId="0" xfId="0" applyNumberFormat="1" applyFont="1" applyBorder="1" applyAlignment="1">
      <alignment horizontal="center" vertical="center"/>
    </xf>
    <xf numFmtId="0" fontId="17" fillId="0" borderId="49" xfId="0" applyFont="1" applyBorder="1">
      <alignment vertical="center"/>
    </xf>
    <xf numFmtId="0" fontId="17" fillId="0" borderId="236" xfId="0" applyFont="1" applyBorder="1" applyAlignment="1">
      <alignment horizontal="left" vertical="center" indent="1"/>
    </xf>
    <xf numFmtId="0" fontId="17" fillId="0" borderId="236" xfId="0" applyFont="1" applyBorder="1">
      <alignment vertical="center"/>
    </xf>
    <xf numFmtId="0" fontId="17" fillId="0" borderId="237" xfId="0" applyFont="1" applyBorder="1">
      <alignment vertical="center"/>
    </xf>
    <xf numFmtId="0" fontId="17" fillId="0" borderId="78" xfId="0" applyFont="1" applyBorder="1">
      <alignment vertical="center"/>
    </xf>
    <xf numFmtId="0" fontId="17" fillId="0" borderId="240" xfId="0" applyFont="1" applyBorder="1">
      <alignment vertical="center"/>
    </xf>
    <xf numFmtId="191" fontId="17" fillId="0" borderId="0" xfId="0" applyNumberFormat="1" applyFont="1" applyBorder="1" applyAlignment="1">
      <alignment horizontal="left" vertical="center"/>
    </xf>
    <xf numFmtId="192" fontId="17" fillId="0" borderId="0" xfId="0" applyNumberFormat="1" applyFont="1" applyAlignment="1">
      <alignment horizontal="left" vertical="center"/>
    </xf>
    <xf numFmtId="0" fontId="17" fillId="0" borderId="247" xfId="0" applyFont="1" applyBorder="1">
      <alignment vertical="center"/>
    </xf>
    <xf numFmtId="0" fontId="17" fillId="0" borderId="247" xfId="0" applyFont="1" applyBorder="1" applyAlignment="1">
      <alignment horizontal="center" vertical="center"/>
    </xf>
    <xf numFmtId="0" fontId="17" fillId="0" borderId="238" xfId="0" applyFont="1" applyBorder="1" applyAlignment="1">
      <alignment horizontal="center" vertical="center" shrinkToFit="1"/>
    </xf>
    <xf numFmtId="0" fontId="17" fillId="0" borderId="238" xfId="0" applyFont="1" applyBorder="1" applyAlignment="1">
      <alignment horizontal="center" vertical="center"/>
    </xf>
    <xf numFmtId="0" fontId="17" fillId="0" borderId="0" xfId="0" applyFont="1" applyAlignment="1">
      <alignment horizontal="left" vertical="center" indent="1"/>
    </xf>
    <xf numFmtId="178" fontId="17" fillId="0" borderId="0" xfId="0" applyNumberFormat="1" applyFont="1" applyFill="1" applyAlignment="1">
      <alignment vertical="center"/>
    </xf>
    <xf numFmtId="0" fontId="17" fillId="0" borderId="247" xfId="0" applyFont="1" applyBorder="1" applyAlignment="1">
      <alignment horizontal="center" vertical="center" shrinkToFit="1"/>
    </xf>
    <xf numFmtId="0" fontId="17" fillId="0" borderId="0" xfId="0" applyFont="1" applyAlignment="1">
      <alignment vertical="center" shrinkToFit="1"/>
    </xf>
    <xf numFmtId="0" fontId="17" fillId="0" borderId="0" xfId="0" applyFont="1" applyAlignment="1">
      <alignment horizontal="right" vertical="center"/>
    </xf>
    <xf numFmtId="0" fontId="17" fillId="0" borderId="78" xfId="0" applyFont="1" applyBorder="1" applyAlignment="1">
      <alignment vertical="center" shrinkToFit="1"/>
    </xf>
    <xf numFmtId="0" fontId="17" fillId="0" borderId="0" xfId="0" applyFont="1" applyBorder="1" applyAlignment="1">
      <alignment vertical="center" shrinkToFit="1"/>
    </xf>
    <xf numFmtId="0" fontId="17" fillId="0" borderId="239" xfId="0" applyFont="1" applyBorder="1" applyAlignment="1">
      <alignment vertical="center"/>
    </xf>
    <xf numFmtId="0" fontId="17" fillId="0" borderId="238" xfId="0" applyFont="1" applyBorder="1">
      <alignment vertical="center"/>
    </xf>
    <xf numFmtId="0" fontId="17" fillId="0" borderId="238" xfId="0" applyFont="1" applyBorder="1" applyAlignment="1">
      <alignment horizontal="right" vertical="center"/>
    </xf>
    <xf numFmtId="0" fontId="17" fillId="0" borderId="180" xfId="0" applyFont="1" applyBorder="1" applyAlignment="1">
      <alignment horizontal="left" vertical="center"/>
    </xf>
    <xf numFmtId="0" fontId="0" fillId="0" borderId="0" xfId="0" applyFont="1" applyBorder="1" applyAlignment="1">
      <alignment vertical="center"/>
    </xf>
    <xf numFmtId="0" fontId="8" fillId="0" borderId="0" xfId="0" applyFont="1" applyBorder="1" applyAlignment="1">
      <alignment horizontal="right" vertical="center"/>
    </xf>
    <xf numFmtId="0" fontId="0" fillId="0" borderId="0" xfId="0" applyFont="1" applyBorder="1" applyAlignment="1">
      <alignment horizontal="center" vertical="center"/>
    </xf>
    <xf numFmtId="0" fontId="34" fillId="0" borderId="0" xfId="0" applyFont="1" applyBorder="1" applyAlignment="1">
      <alignment vertical="center"/>
    </xf>
    <xf numFmtId="0" fontId="0" fillId="0" borderId="0" xfId="0" applyFont="1" applyBorder="1" applyAlignment="1">
      <alignment horizontal="right" vertical="center" indent="1"/>
    </xf>
    <xf numFmtId="179" fontId="8" fillId="0" borderId="0" xfId="0" applyNumberFormat="1" applyFont="1" applyBorder="1" applyAlignment="1">
      <alignment horizontal="right" vertical="center"/>
    </xf>
    <xf numFmtId="179" fontId="8" fillId="0" borderId="0" xfId="0" applyNumberFormat="1" applyFont="1" applyBorder="1" applyAlignment="1">
      <alignment vertical="center"/>
    </xf>
    <xf numFmtId="179" fontId="0" fillId="0" borderId="0" xfId="0" applyNumberFormat="1" applyFont="1" applyBorder="1" applyAlignment="1">
      <alignment vertical="center"/>
    </xf>
    <xf numFmtId="54" fontId="8" fillId="0" borderId="0" xfId="0" applyNumberFormat="1" applyFont="1" applyBorder="1" applyAlignment="1">
      <alignment horizontal="center" vertical="center"/>
    </xf>
    <xf numFmtId="0" fontId="35" fillId="0" borderId="0" xfId="0" applyFont="1" applyBorder="1" applyAlignment="1">
      <alignment vertical="center"/>
    </xf>
    <xf numFmtId="177" fontId="0" fillId="0" borderId="0" xfId="0" applyNumberFormat="1" applyFont="1" applyBorder="1" applyAlignment="1">
      <alignment vertical="center"/>
    </xf>
    <xf numFmtId="0" fontId="10" fillId="0" borderId="0" xfId="0" applyFont="1" applyBorder="1" applyAlignment="1">
      <alignment horizontal="distributed" vertical="center"/>
    </xf>
    <xf numFmtId="193" fontId="8" fillId="0" borderId="0" xfId="0" applyNumberFormat="1" applyFont="1" applyBorder="1" applyAlignment="1">
      <alignment horizontal="right" vertical="center"/>
    </xf>
    <xf numFmtId="194" fontId="8" fillId="0" borderId="0" xfId="0" applyNumberFormat="1" applyFont="1" applyBorder="1" applyAlignment="1">
      <alignment horizontal="right" vertical="center"/>
    </xf>
    <xf numFmtId="195" fontId="8" fillId="0" borderId="0" xfId="0" applyNumberFormat="1" applyFont="1" applyBorder="1" applyAlignment="1">
      <alignment horizontal="right" vertical="center"/>
    </xf>
    <xf numFmtId="196" fontId="17" fillId="0" borderId="0" xfId="0" applyNumberFormat="1" applyFont="1" applyBorder="1" applyAlignment="1">
      <alignment horizontal="right" vertical="center"/>
    </xf>
    <xf numFmtId="54" fontId="17" fillId="0" borderId="0" xfId="0" applyNumberFormat="1" applyFont="1" applyBorder="1" applyAlignment="1">
      <alignment horizontal="left" vertical="center"/>
    </xf>
    <xf numFmtId="54" fontId="18" fillId="0" borderId="0" xfId="0" applyNumberFormat="1" applyFont="1" applyBorder="1" applyAlignment="1">
      <alignment horizontal="left" vertical="center"/>
    </xf>
    <xf numFmtId="0" fontId="18" fillId="0" borderId="0" xfId="0" applyFont="1" applyBorder="1" applyAlignment="1">
      <alignment horizontal="left" vertical="center" textRotation="255"/>
    </xf>
    <xf numFmtId="177" fontId="18" fillId="0" borderId="0" xfId="0" applyNumberFormat="1" applyFont="1" applyBorder="1" applyAlignment="1">
      <alignment horizontal="left" vertical="center"/>
    </xf>
    <xf numFmtId="188" fontId="17" fillId="0" borderId="0" xfId="0" applyNumberFormat="1" applyFont="1" applyBorder="1" applyAlignment="1">
      <alignment horizontal="left" vertical="center"/>
    </xf>
    <xf numFmtId="189" fontId="17" fillId="0" borderId="0" xfId="0" applyNumberFormat="1" applyFont="1" applyBorder="1" applyAlignment="1">
      <alignment horizontal="left" vertical="center"/>
    </xf>
    <xf numFmtId="0" fontId="18" fillId="0" borderId="247" xfId="0" applyFont="1" applyBorder="1" applyAlignment="1">
      <alignment vertical="center"/>
    </xf>
    <xf numFmtId="176" fontId="17" fillId="0" borderId="0" xfId="1" applyNumberFormat="1" applyFont="1" applyBorder="1" applyAlignment="1">
      <alignment horizontal="center" vertical="center"/>
    </xf>
    <xf numFmtId="176" fontId="17" fillId="0" borderId="250" xfId="1" applyNumberFormat="1" applyFont="1" applyBorder="1" applyAlignment="1">
      <alignment horizontal="center" vertical="center"/>
    </xf>
    <xf numFmtId="0" fontId="18" fillId="0" borderId="246" xfId="0" applyFont="1" applyBorder="1" applyAlignment="1">
      <alignment horizontal="left" vertical="center"/>
    </xf>
    <xf numFmtId="0" fontId="17" fillId="0" borderId="251" xfId="0" applyFont="1" applyBorder="1">
      <alignment vertical="center"/>
    </xf>
    <xf numFmtId="180" fontId="18" fillId="0" borderId="0" xfId="0" applyNumberFormat="1" applyFont="1" applyBorder="1" applyAlignment="1">
      <alignment horizontal="left" vertical="center"/>
    </xf>
    <xf numFmtId="0" fontId="17" fillId="0" borderId="78" xfId="0" applyFont="1" applyBorder="1" applyAlignment="1">
      <alignment vertical="center"/>
    </xf>
    <xf numFmtId="178" fontId="18" fillId="0" borderId="0" xfId="0" applyNumberFormat="1" applyFont="1" applyBorder="1" applyAlignment="1">
      <alignment horizontal="right" vertical="center" shrinkToFit="1"/>
    </xf>
    <xf numFmtId="0" fontId="18" fillId="11" borderId="240" xfId="0" applyFont="1" applyFill="1" applyBorder="1" applyAlignment="1">
      <alignment horizontal="center" vertical="center"/>
    </xf>
    <xf numFmtId="0" fontId="17" fillId="0" borderId="239" xfId="0" applyFont="1" applyBorder="1" applyAlignment="1">
      <alignment vertical="center" wrapText="1"/>
    </xf>
    <xf numFmtId="0" fontId="17" fillId="0" borderId="238" xfId="0" applyFont="1" applyBorder="1" applyAlignment="1">
      <alignment horizontal="center" vertical="center" wrapText="1"/>
    </xf>
    <xf numFmtId="190" fontId="18" fillId="0" borderId="0" xfId="0" applyNumberFormat="1" applyFont="1" applyBorder="1" applyAlignment="1">
      <alignment horizontal="left" vertical="center"/>
    </xf>
    <xf numFmtId="182" fontId="18" fillId="0" borderId="0" xfId="0" applyNumberFormat="1" applyFont="1" applyBorder="1" applyAlignment="1">
      <alignment horizontal="left" vertical="center"/>
    </xf>
    <xf numFmtId="0" fontId="18" fillId="0" borderId="0" xfId="0" applyFont="1" applyAlignment="1">
      <alignment horizontal="left" vertical="center" wrapText="1"/>
    </xf>
    <xf numFmtId="0" fontId="36" fillId="0" borderId="0" xfId="0" applyFont="1" applyBorder="1" applyAlignment="1">
      <alignment horizontal="left" vertical="center"/>
    </xf>
    <xf numFmtId="176" fontId="18" fillId="0" borderId="250" xfId="0" applyNumberFormat="1" applyFont="1" applyBorder="1" applyAlignment="1">
      <alignment horizontal="center" vertical="center"/>
    </xf>
    <xf numFmtId="177" fontId="17" fillId="0" borderId="0" xfId="0" applyNumberFormat="1" applyFont="1">
      <alignment vertical="center"/>
    </xf>
    <xf numFmtId="185" fontId="25" fillId="0" borderId="0" xfId="0" applyNumberFormat="1" applyFont="1" applyBorder="1" applyAlignment="1">
      <alignment horizontal="distributed" vertical="center" indent="1"/>
    </xf>
    <xf numFmtId="0" fontId="17" fillId="0" borderId="250" xfId="0" applyFont="1" applyBorder="1" applyAlignment="1">
      <alignment horizontal="center" vertical="center"/>
    </xf>
    <xf numFmtId="0" fontId="18" fillId="0" borderId="250" xfId="0" applyFont="1" applyBorder="1" applyAlignment="1">
      <alignment horizontal="right" vertical="center"/>
    </xf>
    <xf numFmtId="0" fontId="18" fillId="0" borderId="250" xfId="0" applyFont="1" applyBorder="1" applyAlignment="1">
      <alignment horizontal="center" vertical="center"/>
    </xf>
    <xf numFmtId="0" fontId="17" fillId="0" borderId="13" xfId="0" applyFont="1" applyBorder="1" applyAlignment="1">
      <alignment horizontal="center" vertical="center" wrapText="1"/>
    </xf>
    <xf numFmtId="176" fontId="18" fillId="0" borderId="90" xfId="0" applyNumberFormat="1" applyFont="1" applyBorder="1" applyAlignment="1">
      <alignment horizontal="right" vertical="center"/>
    </xf>
    <xf numFmtId="176" fontId="18" fillId="0" borderId="0" xfId="0" applyNumberFormat="1" applyFont="1" applyBorder="1" applyAlignment="1">
      <alignment vertical="center"/>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17" fillId="0" borderId="0" xfId="0" applyFont="1" applyBorder="1" applyAlignment="1">
      <alignment horizontal="center" vertical="center" wrapText="1"/>
    </xf>
    <xf numFmtId="196" fontId="18" fillId="0" borderId="0" xfId="0" applyNumberFormat="1" applyFont="1" applyBorder="1" applyAlignment="1">
      <alignment horizontal="distributed" vertical="center" indent="1"/>
    </xf>
    <xf numFmtId="0" fontId="17" fillId="0" borderId="0" xfId="0" applyFont="1" applyBorder="1" applyAlignment="1">
      <alignment horizontal="left" vertical="center" wrapText="1" indent="1"/>
    </xf>
    <xf numFmtId="0" fontId="17" fillId="0" borderId="0" xfId="0" applyFont="1" applyAlignment="1">
      <alignment horizontal="right" vertical="center" indent="1"/>
    </xf>
    <xf numFmtId="54" fontId="17" fillId="0" borderId="0" xfId="0" applyNumberFormat="1" applyFont="1" applyAlignment="1">
      <alignment horizontal="center" vertical="center"/>
    </xf>
    <xf numFmtId="54" fontId="18" fillId="0" borderId="0" xfId="0" applyNumberFormat="1" applyFont="1" applyAlignment="1">
      <alignment horizontal="center" vertical="center"/>
    </xf>
    <xf numFmtId="0" fontId="17" fillId="0" borderId="238" xfId="0" applyFont="1" applyBorder="1" applyAlignment="1">
      <alignment vertical="center"/>
    </xf>
    <xf numFmtId="0" fontId="17" fillId="0" borderId="247" xfId="0" applyFont="1" applyBorder="1" applyAlignment="1">
      <alignment vertical="center"/>
    </xf>
    <xf numFmtId="176" fontId="18" fillId="0" borderId="247" xfId="0" applyNumberFormat="1" applyFont="1" applyBorder="1" applyAlignment="1">
      <alignment horizontal="center" vertical="center"/>
    </xf>
    <xf numFmtId="0" fontId="17" fillId="0" borderId="0" xfId="0" applyFont="1" applyBorder="1">
      <alignment vertical="center"/>
    </xf>
    <xf numFmtId="0" fontId="17" fillId="0" borderId="239" xfId="0" applyFont="1" applyBorder="1">
      <alignment vertical="center"/>
    </xf>
    <xf numFmtId="0" fontId="17" fillId="12" borderId="240" xfId="0" applyFont="1" applyFill="1" applyBorder="1" applyAlignment="1">
      <alignment horizontal="center" vertical="center"/>
    </xf>
    <xf numFmtId="0" fontId="17" fillId="0" borderId="0" xfId="0" applyFont="1" applyBorder="1" applyAlignment="1">
      <alignment horizontal="left" vertical="center" shrinkToFit="1"/>
    </xf>
    <xf numFmtId="0" fontId="17" fillId="0" borderId="180" xfId="0" applyFont="1" applyBorder="1" applyAlignment="1">
      <alignment vertical="center" shrinkToFit="1"/>
    </xf>
    <xf numFmtId="0" fontId="17" fillId="0" borderId="180" xfId="0" applyFont="1" applyBorder="1" applyAlignment="1">
      <alignment vertical="center" wrapText="1"/>
    </xf>
    <xf numFmtId="178" fontId="18" fillId="0" borderId="0" xfId="0" applyNumberFormat="1" applyFont="1" applyFill="1" applyBorder="1" applyAlignment="1">
      <alignment horizontal="center" vertical="center"/>
    </xf>
    <xf numFmtId="0" fontId="18" fillId="0" borderId="0" xfId="0" applyFont="1" applyBorder="1" applyAlignment="1">
      <alignment vertical="center" shrinkToFit="1"/>
    </xf>
    <xf numFmtId="0" fontId="18" fillId="0" borderId="238" xfId="0" applyFont="1" applyBorder="1" applyAlignment="1">
      <alignment horizontal="right" vertical="center" indent="2"/>
    </xf>
    <xf numFmtId="0" fontId="18" fillId="0" borderId="27" xfId="0" applyFont="1" applyBorder="1" applyAlignment="1">
      <alignment horizontal="left" vertical="center"/>
    </xf>
    <xf numFmtId="0" fontId="18" fillId="0" borderId="180" xfId="0" applyFont="1" applyBorder="1" applyAlignment="1">
      <alignment horizontal="left" vertical="center"/>
    </xf>
    <xf numFmtId="0" fontId="18" fillId="0" borderId="245" xfId="0" applyFont="1" applyBorder="1" applyAlignment="1">
      <alignment horizontal="left" vertical="center"/>
    </xf>
    <xf numFmtId="0" fontId="25" fillId="0" borderId="0" xfId="0" applyFont="1" applyAlignment="1">
      <alignment vertical="center"/>
    </xf>
    <xf numFmtId="0" fontId="18" fillId="0" borderId="0" xfId="0" quotePrefix="1" applyFont="1" applyBorder="1" applyAlignment="1">
      <alignment vertical="center"/>
    </xf>
    <xf numFmtId="191" fontId="18" fillId="0" borderId="0" xfId="0" quotePrefix="1" applyNumberFormat="1" applyFont="1" applyBorder="1" applyAlignment="1">
      <alignment vertical="center"/>
    </xf>
    <xf numFmtId="192" fontId="18" fillId="0" borderId="0" xfId="0" quotePrefix="1" applyNumberFormat="1" applyFont="1" applyBorder="1" applyAlignment="1">
      <alignment vertical="center"/>
    </xf>
    <xf numFmtId="0" fontId="18" fillId="0" borderId="0" xfId="0" quotePrefix="1" applyFont="1">
      <alignment vertical="center"/>
    </xf>
    <xf numFmtId="0" fontId="17" fillId="0" borderId="49" xfId="0" applyFont="1" applyFill="1" applyBorder="1" applyAlignment="1">
      <alignment horizontal="left" vertical="center"/>
    </xf>
    <xf numFmtId="0" fontId="17" fillId="0" borderId="240" xfId="0" applyFont="1" applyBorder="1" applyAlignment="1">
      <alignment horizontal="left" vertical="center" indent="1"/>
    </xf>
    <xf numFmtId="191" fontId="18" fillId="0" borderId="0" xfId="0" applyNumberFormat="1" applyFont="1" applyBorder="1" applyAlignment="1">
      <alignment vertical="center"/>
    </xf>
    <xf numFmtId="192" fontId="18" fillId="0" borderId="0" xfId="0" applyNumberFormat="1" applyFont="1" applyBorder="1" applyAlignment="1">
      <alignment vertical="center"/>
    </xf>
    <xf numFmtId="0" fontId="37" fillId="0" borderId="0" xfId="0" applyFont="1" applyBorder="1">
      <alignment vertical="center"/>
    </xf>
    <xf numFmtId="177" fontId="17" fillId="0" borderId="0" xfId="0" applyNumberFormat="1" applyFont="1" applyBorder="1">
      <alignment vertical="center"/>
    </xf>
    <xf numFmtId="0" fontId="17" fillId="0" borderId="246" xfId="0" applyFont="1" applyBorder="1" applyAlignment="1">
      <alignment horizontal="right" vertical="center" indent="1"/>
    </xf>
    <xf numFmtId="0" fontId="17" fillId="0" borderId="240" xfId="0" applyFont="1" applyFill="1" applyBorder="1" applyAlignment="1">
      <alignment vertical="center"/>
    </xf>
    <xf numFmtId="186" fontId="18" fillId="0" borderId="0" xfId="0" applyNumberFormat="1" applyFont="1" applyBorder="1" applyAlignment="1">
      <alignment vertical="center"/>
    </xf>
    <xf numFmtId="0" fontId="17" fillId="0" borderId="0" xfId="0" applyFont="1" applyBorder="1" applyAlignment="1">
      <alignment horizontal="right" vertical="center" shrinkToFit="1"/>
    </xf>
    <xf numFmtId="0" fontId="18" fillId="0" borderId="90" xfId="0" applyFont="1" applyBorder="1" applyAlignment="1">
      <alignment horizontal="left" vertical="center"/>
    </xf>
    <xf numFmtId="181" fontId="18" fillId="0" borderId="90" xfId="0" applyNumberFormat="1" applyFont="1" applyBorder="1" applyAlignment="1">
      <alignment horizontal="center" vertical="center"/>
    </xf>
    <xf numFmtId="0" fontId="18" fillId="0" borderId="91" xfId="0" applyFont="1" applyFill="1" applyBorder="1" applyAlignment="1">
      <alignment horizontal="left" vertical="center"/>
    </xf>
    <xf numFmtId="183" fontId="18" fillId="0" borderId="90" xfId="0" applyNumberFormat="1" applyFont="1" applyBorder="1" applyAlignment="1">
      <alignment horizontal="center" vertical="center"/>
    </xf>
    <xf numFmtId="185" fontId="18" fillId="0" borderId="90" xfId="0" applyNumberFormat="1" applyFont="1" applyFill="1" applyBorder="1" applyAlignment="1">
      <alignment horizontal="center" vertical="center"/>
    </xf>
    <xf numFmtId="0" fontId="18" fillId="0" borderId="91" xfId="0" applyFont="1" applyFill="1" applyBorder="1" applyAlignment="1">
      <alignment horizontal="right" vertical="center"/>
    </xf>
    <xf numFmtId="0" fontId="17" fillId="0" borderId="90" xfId="0" applyFont="1" applyBorder="1" applyAlignment="1">
      <alignment horizontal="left" vertical="center"/>
    </xf>
    <xf numFmtId="0" fontId="36" fillId="0" borderId="0" xfId="0" applyFont="1" applyAlignment="1">
      <alignment horizontal="left" vertical="center"/>
    </xf>
    <xf numFmtId="0" fontId="8"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textRotation="255"/>
    </xf>
    <xf numFmtId="54" fontId="8" fillId="0" borderId="0" xfId="0" applyNumberFormat="1" applyFont="1" applyBorder="1" applyAlignment="1">
      <alignment vertical="center"/>
    </xf>
    <xf numFmtId="0" fontId="38" fillId="0" borderId="0" xfId="0" applyFont="1" applyBorder="1" applyAlignment="1">
      <alignment vertical="center"/>
    </xf>
    <xf numFmtId="176" fontId="0" fillId="0" borderId="0" xfId="0" applyNumberFormat="1" applyFont="1" applyBorder="1" applyAlignment="1">
      <alignment vertical="center"/>
    </xf>
    <xf numFmtId="176" fontId="10" fillId="0" borderId="0" xfId="0" applyNumberFormat="1" applyFont="1" applyBorder="1" applyAlignment="1">
      <alignment vertical="center"/>
    </xf>
    <xf numFmtId="197"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colors>
    <mruColors>
      <color rgb="FFA1FFA0"/>
      <color rgb="FFE9FFFF"/>
      <color rgb="FFFFE9FF"/>
      <color rgb="FFFFC0A0"/>
      <color rgb="FFFFFFE9"/>
      <color rgb="FFFFFFA0"/>
      <color rgb="FFE9E9FF"/>
      <color rgb="FF57C0FF"/>
      <color rgb="FFA0FFFF"/>
      <color rgb="FFFFC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Relationships xmlns="http://schemas.openxmlformats.org/package/2006/relationships"><Relationship Id="rId1" Type="http://schemas.openxmlformats.org/officeDocument/2006/relationships/image" Target="../media/image5.emf" /></Relationships>
</file>

<file path=xl/drawings/_rels/drawing7.xml.rels><?xml version="1.0" encoding="UTF-8"?><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1542415</xdr:colOff>
      <xdr:row>57</xdr:row>
      <xdr:rowOff>195580</xdr:rowOff>
    </xdr:from>
    <xdr:to xmlns:xdr="http://schemas.openxmlformats.org/drawingml/2006/spreadsheetDrawing">
      <xdr:col>4</xdr:col>
      <xdr:colOff>2441575</xdr:colOff>
      <xdr:row>58</xdr:row>
      <xdr:rowOff>186690</xdr:rowOff>
    </xdr:to>
    <xdr:sp macro="" textlink="">
      <xdr:nvSpPr>
        <xdr:cNvPr id="2" name="図形 1"/>
        <xdr:cNvSpPr/>
      </xdr:nvSpPr>
      <xdr:spPr>
        <a:xfrm rot="16200000">
          <a:off x="8874125" y="15105380"/>
          <a:ext cx="899160" cy="321310"/>
        </a:xfrm>
        <a:prstGeom prst="rightBrace">
          <a:avLst>
            <a:gd name="adj1" fmla="val 42178"/>
            <a:gd name="adj2" fmla="val 51121"/>
          </a:avLst>
        </a:prstGeom>
        <a:noFill/>
        <a:ln w="9525"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2488565</xdr:colOff>
      <xdr:row>12</xdr:row>
      <xdr:rowOff>24130</xdr:rowOff>
    </xdr:from>
    <xdr:to xmlns:xdr="http://schemas.openxmlformats.org/drawingml/2006/spreadsheetDrawing">
      <xdr:col>3</xdr:col>
      <xdr:colOff>1833245</xdr:colOff>
      <xdr:row>20</xdr:row>
      <xdr:rowOff>121920</xdr:rowOff>
    </xdr:to>
    <xdr:grpSp>
      <xdr:nvGrpSpPr>
        <xdr:cNvPr id="13" name="グループ 12"/>
        <xdr:cNvGrpSpPr/>
      </xdr:nvGrpSpPr>
      <xdr:grpSpPr>
        <a:xfrm>
          <a:off x="3560445" y="3513455"/>
          <a:ext cx="2188845" cy="1926590"/>
          <a:chOff x="5334689" y="3469217"/>
          <a:chExt cx="2195945" cy="1976344"/>
        </a:xfrm>
      </xdr:grpSpPr>
      <xdr:pic macro="">
        <xdr:nvPicPr>
          <xdr:cNvPr id="5" name="図 4"/>
          <xdr:cNvPicPr>
            <a:picLocks noChangeAspect="1"/>
          </xdr:cNvPicPr>
        </xdr:nvPicPr>
        <xdr:blipFill>
          <a:blip xmlns:r="http://schemas.openxmlformats.org/officeDocument/2006/relationships" r:embed="rId1"/>
          <a:srcRect r="42400" b="38741"/>
          <a:stretch>
            <a:fillRect/>
          </a:stretch>
        </xdr:blipFill>
        <xdr:spPr>
          <a:xfrm>
            <a:off x="5346495" y="3469217"/>
            <a:ext cx="2184139" cy="1976344"/>
          </a:xfrm>
          <a:prstGeom prst="rect">
            <a:avLst/>
          </a:prstGeom>
          <a:noFill/>
          <a:ln>
            <a:solidFill>
              <a:schemeClr val="tx1"/>
            </a:solidFill>
          </a:ln>
        </xdr:spPr>
      </xdr:pic>
      <xdr:sp macro="" textlink="">
        <xdr:nvSpPr>
          <xdr:cNvPr id="8" name="図形 7"/>
          <xdr:cNvSpPr/>
        </xdr:nvSpPr>
        <xdr:spPr>
          <a:xfrm>
            <a:off x="5334689" y="3663626"/>
            <a:ext cx="405345" cy="215601"/>
          </a:xfrm>
          <a:prstGeom prst="roundRect">
            <a:avLst/>
          </a:prstGeom>
          <a:no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grpSp>
    <xdr:clientData/>
  </xdr:twoCellAnchor>
  <xdr:twoCellAnchor>
    <xdr:from xmlns:xdr="http://schemas.openxmlformats.org/drawingml/2006/spreadsheetDrawing">
      <xdr:col>4</xdr:col>
      <xdr:colOff>0</xdr:colOff>
      <xdr:row>12</xdr:row>
      <xdr:rowOff>25400</xdr:rowOff>
    </xdr:from>
    <xdr:to xmlns:xdr="http://schemas.openxmlformats.org/drawingml/2006/spreadsheetDrawing">
      <xdr:col>4</xdr:col>
      <xdr:colOff>2042795</xdr:colOff>
      <xdr:row>20</xdr:row>
      <xdr:rowOff>113030</xdr:rowOff>
    </xdr:to>
    <xdr:grpSp>
      <xdr:nvGrpSpPr>
        <xdr:cNvPr id="14" name="グループ 13"/>
        <xdr:cNvGrpSpPr/>
      </xdr:nvGrpSpPr>
      <xdr:grpSpPr>
        <a:xfrm>
          <a:off x="7331710" y="3514725"/>
          <a:ext cx="2042795" cy="1916430"/>
          <a:chOff x="7996922" y="3440654"/>
          <a:chExt cx="2466072" cy="2481256"/>
        </a:xfrm>
      </xdr:grpSpPr>
      <xdr:pic macro="">
        <xdr:nvPicPr>
          <xdr:cNvPr id="6" name="図 5"/>
          <xdr:cNvPicPr>
            <a:picLocks noChangeAspect="1"/>
          </xdr:cNvPicPr>
        </xdr:nvPicPr>
        <xdr:blipFill>
          <a:blip xmlns:r="http://schemas.openxmlformats.org/officeDocument/2006/relationships" r:embed="rId2"/>
          <a:srcRect r="27245"/>
          <a:stretch>
            <a:fillRect/>
          </a:stretch>
        </xdr:blipFill>
        <xdr:spPr>
          <a:xfrm>
            <a:off x="7996922" y="3440654"/>
            <a:ext cx="2466072" cy="2481256"/>
          </a:xfrm>
          <a:prstGeom prst="rect">
            <a:avLst/>
          </a:prstGeom>
          <a:noFill/>
          <a:ln>
            <a:solidFill>
              <a:schemeClr val="tx1"/>
            </a:solidFill>
          </a:ln>
        </xdr:spPr>
      </xdr:pic>
      <xdr:sp macro="" textlink="">
        <xdr:nvSpPr>
          <xdr:cNvPr id="9" name="図形 8"/>
          <xdr:cNvSpPr/>
        </xdr:nvSpPr>
        <xdr:spPr>
          <a:xfrm>
            <a:off x="8938063" y="4168538"/>
            <a:ext cx="605019" cy="545453"/>
          </a:xfrm>
          <a:prstGeom prst="roundRect">
            <a:avLst/>
          </a:prstGeom>
          <a:no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grpSp>
    <xdr:clientData/>
  </xdr:twoCellAnchor>
  <xdr:twoCellAnchor>
    <xdr:from xmlns:xdr="http://schemas.openxmlformats.org/drawingml/2006/spreadsheetDrawing">
      <xdr:col>3</xdr:col>
      <xdr:colOff>1899920</xdr:colOff>
      <xdr:row>12</xdr:row>
      <xdr:rowOff>25400</xdr:rowOff>
    </xdr:from>
    <xdr:to xmlns:xdr="http://schemas.openxmlformats.org/drawingml/2006/spreadsheetDrawing">
      <xdr:col>3</xdr:col>
      <xdr:colOff>3415665</xdr:colOff>
      <xdr:row>20</xdr:row>
      <xdr:rowOff>151765</xdr:rowOff>
    </xdr:to>
    <xdr:grpSp>
      <xdr:nvGrpSpPr>
        <xdr:cNvPr id="12" name="グループ 11"/>
        <xdr:cNvGrpSpPr/>
      </xdr:nvGrpSpPr>
      <xdr:grpSpPr>
        <a:xfrm>
          <a:off x="5815965" y="3514725"/>
          <a:ext cx="1515745" cy="1955165"/>
          <a:chOff x="3055889" y="3465531"/>
          <a:chExt cx="2054483" cy="2004907"/>
        </a:xfrm>
      </xdr:grpSpPr>
      <xdr:pic macro="">
        <xdr:nvPicPr>
          <xdr:cNvPr id="10" name="図 9"/>
          <xdr:cNvPicPr>
            <a:picLocks noChangeAspect="1"/>
          </xdr:cNvPicPr>
        </xdr:nvPicPr>
        <xdr:blipFill>
          <a:blip xmlns:r="http://schemas.openxmlformats.org/officeDocument/2006/relationships" r:embed="rId3"/>
          <a:srcRect r="19414" b="32486"/>
          <a:stretch>
            <a:fillRect/>
          </a:stretch>
        </xdr:blipFill>
        <xdr:spPr>
          <a:xfrm>
            <a:off x="3058670" y="3465531"/>
            <a:ext cx="2051702" cy="2004907"/>
          </a:xfrm>
          <a:prstGeom prst="rect">
            <a:avLst/>
          </a:prstGeom>
          <a:noFill/>
          <a:ln>
            <a:solidFill>
              <a:schemeClr val="tx1"/>
            </a:solidFill>
          </a:ln>
        </xdr:spPr>
      </xdr:pic>
      <xdr:sp macro="" textlink="">
        <xdr:nvSpPr>
          <xdr:cNvPr id="11" name="図形 10"/>
          <xdr:cNvSpPr/>
        </xdr:nvSpPr>
        <xdr:spPr>
          <a:xfrm>
            <a:off x="3055889" y="4727812"/>
            <a:ext cx="558949" cy="164925"/>
          </a:xfrm>
          <a:prstGeom prst="roundRect">
            <a:avLst/>
          </a:prstGeom>
          <a:no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grpSp>
    <xdr:clientData/>
  </xdr:twoCellAnchor>
  <xdr:twoCellAnchor>
    <xdr:from xmlns:xdr="http://schemas.openxmlformats.org/drawingml/2006/spreadsheetDrawing">
      <xdr:col>1</xdr:col>
      <xdr:colOff>36830</xdr:colOff>
      <xdr:row>12</xdr:row>
      <xdr:rowOff>24130</xdr:rowOff>
    </xdr:from>
    <xdr:to xmlns:xdr="http://schemas.openxmlformats.org/drawingml/2006/spreadsheetDrawing">
      <xdr:col>2</xdr:col>
      <xdr:colOff>2424430</xdr:colOff>
      <xdr:row>20</xdr:row>
      <xdr:rowOff>191770</xdr:rowOff>
    </xdr:to>
    <xdr:grpSp>
      <xdr:nvGrpSpPr>
        <xdr:cNvPr id="19" name="グループ 18"/>
        <xdr:cNvGrpSpPr/>
      </xdr:nvGrpSpPr>
      <xdr:grpSpPr>
        <a:xfrm>
          <a:off x="410845" y="3513455"/>
          <a:ext cx="3085465" cy="1996440"/>
          <a:chOff x="411521" y="3443418"/>
          <a:chExt cx="3086522" cy="2045447"/>
        </a:xfrm>
      </xdr:grpSpPr>
      <xdr:pic macro="">
        <xdr:nvPicPr>
          <xdr:cNvPr id="15" name="図 14"/>
          <xdr:cNvPicPr>
            <a:picLocks noChangeAspect="1"/>
          </xdr:cNvPicPr>
        </xdr:nvPicPr>
        <xdr:blipFill>
          <a:blip xmlns:r="http://schemas.openxmlformats.org/officeDocument/2006/relationships" r:embed="rId4"/>
          <a:srcRect l="29742" t="52812" r="8827" b="3677"/>
          <a:stretch>
            <a:fillRect/>
          </a:stretch>
        </xdr:blipFill>
        <xdr:spPr>
          <a:xfrm>
            <a:off x="411521" y="3443418"/>
            <a:ext cx="3086522" cy="2043605"/>
          </a:xfrm>
          <a:prstGeom prst="rect">
            <a:avLst/>
          </a:prstGeom>
          <a:noFill/>
          <a:ln>
            <a:solidFill>
              <a:schemeClr val="tx1"/>
            </a:solidFill>
          </a:ln>
        </xdr:spPr>
      </xdr:pic>
      <xdr:sp macro="" textlink="">
        <xdr:nvSpPr>
          <xdr:cNvPr id="18" name="図形 17"/>
          <xdr:cNvSpPr/>
        </xdr:nvSpPr>
        <xdr:spPr>
          <a:xfrm>
            <a:off x="1417974" y="5330389"/>
            <a:ext cx="1181858" cy="158476"/>
          </a:xfrm>
          <a:prstGeom prst="roundRect">
            <a:avLst/>
          </a:prstGeom>
          <a:no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grpSp>
    <xdr:clientData/>
  </xdr:twoCellAnchor>
  <xdr:twoCellAnchor>
    <xdr:from xmlns:xdr="http://schemas.openxmlformats.org/drawingml/2006/spreadsheetDrawing">
      <xdr:col>4</xdr:col>
      <xdr:colOff>29845</xdr:colOff>
      <xdr:row>50</xdr:row>
      <xdr:rowOff>43815</xdr:rowOff>
    </xdr:from>
    <xdr:to xmlns:xdr="http://schemas.openxmlformats.org/drawingml/2006/spreadsheetDrawing">
      <xdr:col>4</xdr:col>
      <xdr:colOff>308610</xdr:colOff>
      <xdr:row>54</xdr:row>
      <xdr:rowOff>212090</xdr:rowOff>
    </xdr:to>
    <xdr:sp macro="" textlink="">
      <xdr:nvSpPr>
        <xdr:cNvPr id="20" name="図形 19"/>
        <xdr:cNvSpPr/>
      </xdr:nvSpPr>
      <xdr:spPr>
        <a:xfrm>
          <a:off x="7361555" y="12937490"/>
          <a:ext cx="278765" cy="1285875"/>
        </a:xfrm>
        <a:prstGeom prst="rightBrace">
          <a:avLst>
            <a:gd name="adj1" fmla="val 42178"/>
            <a:gd name="adj2" fmla="val 51121"/>
          </a:avLst>
        </a:prstGeom>
        <a:noFill/>
        <a:ln w="9525"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11430</xdr:colOff>
      <xdr:row>27</xdr:row>
      <xdr:rowOff>10160</xdr:rowOff>
    </xdr:from>
    <xdr:to xmlns:xdr="http://schemas.openxmlformats.org/drawingml/2006/spreadsheetDrawing">
      <xdr:col>6</xdr:col>
      <xdr:colOff>487680</xdr:colOff>
      <xdr:row>27</xdr:row>
      <xdr:rowOff>232410</xdr:rowOff>
    </xdr:to>
    <xdr:sp macro="" textlink="">
      <xdr:nvSpPr>
        <xdr:cNvPr id="9217" name="四角形 1"/>
        <xdr:cNvSpPr>
          <a:spLocks noChangeArrowheads="1"/>
        </xdr:cNvSpPr>
      </xdr:nvSpPr>
      <xdr:spPr>
        <a:xfrm>
          <a:off x="8469630" y="9230360"/>
          <a:ext cx="476250" cy="222250"/>
        </a:xfrm>
        <a:prstGeom prst="rect">
          <a:avLst/>
        </a:prstGeom>
        <a:solidFill>
          <a:schemeClr val="bg1">
            <a:lumMod val="95000"/>
          </a:schemeClr>
        </a:solidFill>
        <a:ln>
          <a:miter/>
        </a:ln>
      </xdr:spPr>
      <xdr:txBody>
        <a:bodyPr vertOverflow="clip" horzOverflow="overflow" wrap="square" lIns="20637" tIns="4762" rIns="4762" bIns="4762" anchor="ctr" upright="1"/>
        <a:lstStyle/>
        <a:p>
          <a:pPr algn="ctr">
            <a:lnSpc>
              <a:spcPts val="1800"/>
            </a:lnSpc>
          </a:pPr>
          <a:r>
            <a:rPr lang="ja-JP" altLang="en-US" sz="1100" b="0" i="0" u="none" strike="noStrike" baseline="0">
              <a:solidFill>
                <a:sysClr val="windowText" lastClr="000000"/>
              </a:solidFill>
              <a:latin typeface="游ゴシック"/>
              <a:ea typeface="游ゴシック"/>
            </a:rPr>
            <a:t>役職</a:t>
          </a:r>
          <a:endParaRPr lang="ja-JP" altLang="en-US" sz="11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8</xdr:col>
      <xdr:colOff>0</xdr:colOff>
      <xdr:row>27</xdr:row>
      <xdr:rowOff>10160</xdr:rowOff>
    </xdr:from>
    <xdr:to xmlns:xdr="http://schemas.openxmlformats.org/drawingml/2006/spreadsheetDrawing">
      <xdr:col>8</xdr:col>
      <xdr:colOff>464185</xdr:colOff>
      <xdr:row>27</xdr:row>
      <xdr:rowOff>232410</xdr:rowOff>
    </xdr:to>
    <xdr:sp macro="" textlink="">
      <xdr:nvSpPr>
        <xdr:cNvPr id="9218" name="四角形 2"/>
        <xdr:cNvSpPr>
          <a:spLocks noChangeArrowheads="1"/>
        </xdr:cNvSpPr>
      </xdr:nvSpPr>
      <xdr:spPr>
        <a:xfrm>
          <a:off x="10501630" y="9230360"/>
          <a:ext cx="464185" cy="222250"/>
        </a:xfrm>
        <a:prstGeom prst="rect">
          <a:avLst/>
        </a:prstGeom>
        <a:solidFill>
          <a:sysClr val="window" lastClr="FFFFFF">
            <a:alpha val="0"/>
          </a:sysClr>
        </a:solidFill>
        <a:ln>
          <a:miter/>
        </a:ln>
      </xdr:spPr>
      <xdr:txBody>
        <a:bodyPr vertOverflow="clip" horzOverflow="overflow" wrap="square" lIns="20637" tIns="4762" rIns="4762" bIns="4762" anchor="ctr" upright="1"/>
        <a:lstStyle/>
        <a:p>
          <a:pPr algn="ctr">
            <a:lnSpc>
              <a:spcPts val="1800"/>
            </a:lnSpc>
          </a:pPr>
          <a:r>
            <a:rPr lang="ja-JP" altLang="en-US" sz="1100" b="0" i="0" u="none" strike="noStrike" baseline="0">
              <a:solidFill>
                <a:sysClr val="windowText" lastClr="000000"/>
              </a:solidFill>
              <a:latin typeface="游ゴシック"/>
              <a:ea typeface="游ゴシック"/>
            </a:rPr>
            <a:t>氏名</a:t>
          </a:r>
          <a:endParaRPr lang="ja-JP" altLang="en-US" sz="11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6</xdr:col>
      <xdr:colOff>0</xdr:colOff>
      <xdr:row>11</xdr:row>
      <xdr:rowOff>17780</xdr:rowOff>
    </xdr:from>
    <xdr:to xmlns:xdr="http://schemas.openxmlformats.org/drawingml/2006/spreadsheetDrawing">
      <xdr:col>6</xdr:col>
      <xdr:colOff>472440</xdr:colOff>
      <xdr:row>11</xdr:row>
      <xdr:rowOff>363220</xdr:rowOff>
    </xdr:to>
    <xdr:sp macro="" textlink="">
      <xdr:nvSpPr>
        <xdr:cNvPr id="9219" name="四角形 3"/>
        <xdr:cNvSpPr>
          <a:spLocks noChangeArrowheads="1"/>
        </xdr:cNvSpPr>
      </xdr:nvSpPr>
      <xdr:spPr>
        <a:xfrm>
          <a:off x="8458200" y="3621405"/>
          <a:ext cx="472440" cy="345440"/>
        </a:xfrm>
        <a:prstGeom prst="rect">
          <a:avLst/>
        </a:prstGeom>
        <a:solidFill>
          <a:sysClr val="window" lastClr="FFFFFF">
            <a:alpha val="0"/>
          </a:sysClr>
        </a:solidFill>
        <a:ln>
          <a:miter/>
        </a:ln>
      </xdr:spPr>
      <xdr:txBody>
        <a:bodyPr vertOverflow="clip" horzOverflow="overflow" wrap="square" lIns="20637" tIns="4762" rIns="4762" bIns="4762" anchor="ctr" upright="1"/>
        <a:lstStyle/>
        <a:p>
          <a:pPr algn="ctr">
            <a:lnSpc>
              <a:spcPts val="1800"/>
            </a:lnSpc>
          </a:pPr>
          <a:r>
            <a:rPr lang="ja-JP" altLang="en-US" sz="1100" b="0" i="0" u="none" strike="noStrike" baseline="0">
              <a:solidFill>
                <a:sysClr val="windowText" lastClr="000000"/>
              </a:solidFill>
              <a:latin typeface="游ゴシック"/>
              <a:ea typeface="游ゴシック"/>
            </a:rPr>
            <a:t>役職</a:t>
          </a:r>
          <a:endParaRPr lang="ja-JP" altLang="en-US" sz="11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8</xdr:col>
      <xdr:colOff>0</xdr:colOff>
      <xdr:row>11</xdr:row>
      <xdr:rowOff>17780</xdr:rowOff>
    </xdr:from>
    <xdr:to xmlns:xdr="http://schemas.openxmlformats.org/drawingml/2006/spreadsheetDrawing">
      <xdr:col>8</xdr:col>
      <xdr:colOff>464185</xdr:colOff>
      <xdr:row>11</xdr:row>
      <xdr:rowOff>363220</xdr:rowOff>
    </xdr:to>
    <xdr:sp macro="" textlink="">
      <xdr:nvSpPr>
        <xdr:cNvPr id="9220" name="四角形 4"/>
        <xdr:cNvSpPr>
          <a:spLocks noChangeArrowheads="1"/>
        </xdr:cNvSpPr>
      </xdr:nvSpPr>
      <xdr:spPr>
        <a:xfrm>
          <a:off x="10501630" y="3621405"/>
          <a:ext cx="464185" cy="345440"/>
        </a:xfrm>
        <a:prstGeom prst="rect">
          <a:avLst/>
        </a:prstGeom>
        <a:solidFill>
          <a:sysClr val="window" lastClr="FFFFFF">
            <a:alpha val="0"/>
          </a:sysClr>
        </a:solidFill>
        <a:ln>
          <a:miter/>
        </a:ln>
      </xdr:spPr>
      <xdr:txBody>
        <a:bodyPr vertOverflow="clip" horzOverflow="overflow" wrap="square" lIns="20637" tIns="4762" rIns="4762" bIns="4762" anchor="ctr" upright="1"/>
        <a:lstStyle/>
        <a:p>
          <a:pPr algn="ctr">
            <a:lnSpc>
              <a:spcPts val="1800"/>
            </a:lnSpc>
          </a:pPr>
          <a:r>
            <a:rPr lang="ja-JP" altLang="en-US" sz="1100" b="0" i="0" u="none" strike="noStrike" baseline="0">
              <a:solidFill>
                <a:sysClr val="windowText" lastClr="000000"/>
              </a:solidFill>
              <a:latin typeface="游ゴシック"/>
              <a:ea typeface="游ゴシック"/>
            </a:rPr>
            <a:t>氏名</a:t>
          </a:r>
          <a:endParaRPr lang="ja-JP" altLang="en-US" sz="11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8</xdr:col>
      <xdr:colOff>40005</xdr:colOff>
      <xdr:row>9</xdr:row>
      <xdr:rowOff>12065</xdr:rowOff>
    </xdr:from>
    <xdr:to xmlns:xdr="http://schemas.openxmlformats.org/drawingml/2006/spreadsheetDrawing">
      <xdr:col>8</xdr:col>
      <xdr:colOff>823595</xdr:colOff>
      <xdr:row>9</xdr:row>
      <xdr:rowOff>339090</xdr:rowOff>
    </xdr:to>
    <xdr:sp macro="" textlink="">
      <xdr:nvSpPr>
        <xdr:cNvPr id="9241" name="四角形 21"/>
        <xdr:cNvSpPr>
          <a:spLocks noChangeArrowheads="1"/>
        </xdr:cNvSpPr>
      </xdr:nvSpPr>
      <xdr:spPr>
        <a:xfrm>
          <a:off x="10541635" y="2853690"/>
          <a:ext cx="783590" cy="327025"/>
        </a:xfrm>
        <a:prstGeom prst="rect">
          <a:avLst/>
        </a:prstGeom>
        <a:solidFill>
          <a:sysClr val="window" lastClr="FFFFFF">
            <a:alpha val="0"/>
          </a:sysClr>
        </a:solidFill>
        <a:ln>
          <a:miter/>
        </a:ln>
      </xdr:spPr>
      <xdr:txBody>
        <a:bodyPr vertOverflow="clip" horzOverflow="overflow" wrap="square" lIns="20637" tIns="4762" rIns="4762" bIns="4762" anchor="ctr" upright="1"/>
        <a:lstStyle/>
        <a:p>
          <a:pPr algn="ctr">
            <a:lnSpc>
              <a:spcPts val="1800"/>
            </a:lnSpc>
          </a:pPr>
          <a:r>
            <a:rPr lang="ja-JP" altLang="en-US" sz="1100" b="0" i="0" u="none" strike="noStrike" baseline="0">
              <a:solidFill>
                <a:sysClr val="windowText" lastClr="000000"/>
              </a:solidFill>
              <a:latin typeface="游ゴシック"/>
              <a:ea typeface="游ゴシック"/>
            </a:rPr>
            <a:t>合計</a:t>
          </a:r>
          <a:endParaRPr lang="ja-JP" altLang="en-US" sz="11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5</xdr:col>
      <xdr:colOff>2326005</xdr:colOff>
      <xdr:row>15</xdr:row>
      <xdr:rowOff>53975</xdr:rowOff>
    </xdr:from>
    <xdr:to xmlns:xdr="http://schemas.openxmlformats.org/drawingml/2006/spreadsheetDrawing">
      <xdr:col>5</xdr:col>
      <xdr:colOff>2326005</xdr:colOff>
      <xdr:row>15</xdr:row>
      <xdr:rowOff>381000</xdr:rowOff>
    </xdr:to>
    <xdr:sp macro="" textlink="">
      <xdr:nvSpPr>
        <xdr:cNvPr id="9242" name="四角形 22"/>
        <xdr:cNvSpPr>
          <a:spLocks noChangeArrowheads="1"/>
        </xdr:cNvSpPr>
      </xdr:nvSpPr>
      <xdr:spPr>
        <a:xfrm>
          <a:off x="8416290" y="5181600"/>
          <a:ext cx="0" cy="327025"/>
        </a:xfrm>
        <a:prstGeom prst="rect">
          <a:avLst/>
        </a:prstGeom>
        <a:solidFill>
          <a:sysClr val="window" lastClr="FFFFFF">
            <a:alpha val="0"/>
          </a:sysClr>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灯</a:t>
          </a:r>
          <a:endParaRPr lang="ja-JP" altLang="en-US" sz="12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5</xdr:col>
      <xdr:colOff>2326005</xdr:colOff>
      <xdr:row>16</xdr:row>
      <xdr:rowOff>19685</xdr:rowOff>
    </xdr:from>
    <xdr:to xmlns:xdr="http://schemas.openxmlformats.org/drawingml/2006/spreadsheetDrawing">
      <xdr:col>5</xdr:col>
      <xdr:colOff>2326005</xdr:colOff>
      <xdr:row>16</xdr:row>
      <xdr:rowOff>381000</xdr:rowOff>
    </xdr:to>
    <xdr:sp macro="" textlink="">
      <xdr:nvSpPr>
        <xdr:cNvPr id="9243" name="四角形 23"/>
        <xdr:cNvSpPr>
          <a:spLocks noChangeArrowheads="1"/>
        </xdr:cNvSpPr>
      </xdr:nvSpPr>
      <xdr:spPr>
        <a:xfrm>
          <a:off x="8416290" y="5528310"/>
          <a:ext cx="0" cy="361315"/>
        </a:xfrm>
        <a:prstGeom prst="rect">
          <a:avLst/>
        </a:prstGeom>
        <a:solidFill>
          <a:sysClr val="window" lastClr="FFFFFF">
            <a:alpha val="0"/>
          </a:sysClr>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灯</a:t>
          </a:r>
          <a:endParaRPr lang="ja-JP" altLang="en-US" sz="12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5</xdr:col>
      <xdr:colOff>2326005</xdr:colOff>
      <xdr:row>17</xdr:row>
      <xdr:rowOff>0</xdr:rowOff>
    </xdr:from>
    <xdr:to xmlns:xdr="http://schemas.openxmlformats.org/drawingml/2006/spreadsheetDrawing">
      <xdr:col>5</xdr:col>
      <xdr:colOff>2326005</xdr:colOff>
      <xdr:row>17</xdr:row>
      <xdr:rowOff>381000</xdr:rowOff>
    </xdr:to>
    <xdr:sp macro="" textlink="">
      <xdr:nvSpPr>
        <xdr:cNvPr id="9244" name="四角形 24"/>
        <xdr:cNvSpPr>
          <a:spLocks noChangeArrowheads="1"/>
        </xdr:cNvSpPr>
      </xdr:nvSpPr>
      <xdr:spPr>
        <a:xfrm>
          <a:off x="8416290" y="5889625"/>
          <a:ext cx="0" cy="381000"/>
        </a:xfrm>
        <a:prstGeom prst="rect">
          <a:avLst/>
        </a:prstGeom>
        <a:solidFill>
          <a:sysClr val="window" lastClr="FFFFFF">
            <a:alpha val="0"/>
          </a:sysClr>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灯</a:t>
          </a:r>
          <a:endParaRPr lang="ja-JP" altLang="en-US" sz="12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1</xdr:col>
      <xdr:colOff>323850</xdr:colOff>
      <xdr:row>29</xdr:row>
      <xdr:rowOff>59690</xdr:rowOff>
    </xdr:from>
    <xdr:to xmlns:xdr="http://schemas.openxmlformats.org/drawingml/2006/spreadsheetDrawing">
      <xdr:col>1</xdr:col>
      <xdr:colOff>799465</xdr:colOff>
      <xdr:row>30</xdr:row>
      <xdr:rowOff>12065</xdr:rowOff>
    </xdr:to>
    <xdr:sp macro="" textlink="">
      <xdr:nvSpPr>
        <xdr:cNvPr id="9247" name="四角形 52"/>
        <xdr:cNvSpPr>
          <a:spLocks noChangeArrowheads="1"/>
        </xdr:cNvSpPr>
      </xdr:nvSpPr>
      <xdr:spPr>
        <a:xfrm>
          <a:off x="843915" y="9924415"/>
          <a:ext cx="475615" cy="333375"/>
        </a:xfrm>
        <a:prstGeom prst="rect">
          <a:avLst/>
        </a:prstGeom>
        <a:solidFill>
          <a:srgbClr val="FFFFA0"/>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問1.</a:t>
          </a:r>
          <a:endParaRPr lang="ja-JP" altLang="en-US" sz="1100" b="0" i="0" u="none" strike="noStrike" baseline="0">
            <a:solidFill>
              <a:sysClr val="windowText" lastClr="000000"/>
            </a:solidFill>
            <a:latin typeface="游ゴシック"/>
            <a:ea typeface="游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551180</xdr:colOff>
      <xdr:row>37</xdr:row>
      <xdr:rowOff>93345</xdr:rowOff>
    </xdr:from>
    <xdr:to xmlns:xdr="http://schemas.openxmlformats.org/drawingml/2006/spreadsheetDrawing">
      <xdr:col>11</xdr:col>
      <xdr:colOff>187960</xdr:colOff>
      <xdr:row>38</xdr:row>
      <xdr:rowOff>144145</xdr:rowOff>
    </xdr:to>
    <xdr:sp macro="" textlink="">
      <xdr:nvSpPr>
        <xdr:cNvPr id="2" name="四角形 1"/>
        <xdr:cNvSpPr>
          <a:spLocks noChangeArrowheads="1"/>
        </xdr:cNvSpPr>
      </xdr:nvSpPr>
      <xdr:spPr>
        <a:xfrm>
          <a:off x="3740785" y="7611745"/>
          <a:ext cx="3019425" cy="254000"/>
        </a:xfrm>
        <a:prstGeom prst="rect">
          <a:avLst/>
        </a:prstGeom>
        <a:solidFill>
          <a:sysClr val="window" lastClr="FFFFFF">
            <a:alpha val="0"/>
          </a:sysClr>
        </a:solidFill>
        <a:ln>
          <a:miter/>
        </a:ln>
      </xdr:spPr>
      <xdr:txBody>
        <a:bodyPr vertOverflow="clip" horzOverflow="overflow" wrap="square" lIns="20637" tIns="4762" rIns="4762" bIns="4762" anchor="t" upright="1"/>
        <a:lstStyle/>
        <a:p>
          <a:pPr algn="l">
            <a:lnSpc>
              <a:spcPts val="1800"/>
            </a:lnSpc>
          </a:pPr>
          <a:r>
            <a:rPr lang="ja-JP" altLang="en-US" sz="1100" b="0" i="0" u="none" strike="noStrike" baseline="0">
              <a:solidFill>
                <a:sysClr val="windowText" lastClr="000000"/>
              </a:solidFill>
              <a:latin typeface="游ゴシック"/>
              <a:ea typeface="游ゴシック"/>
            </a:rPr>
            <a:t>※総会時の資料などで結構です。</a:t>
          </a:r>
          <a:endParaRPr lang="ja-JP" altLang="en-US" sz="11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7</xdr:col>
      <xdr:colOff>325120</xdr:colOff>
      <xdr:row>36</xdr:row>
      <xdr:rowOff>193040</xdr:rowOff>
    </xdr:from>
    <xdr:to xmlns:xdr="http://schemas.openxmlformats.org/drawingml/2006/spreadsheetDrawing">
      <xdr:col>7</xdr:col>
      <xdr:colOff>405130</xdr:colOff>
      <xdr:row>39</xdr:row>
      <xdr:rowOff>12700</xdr:rowOff>
    </xdr:to>
    <xdr:sp macro="" textlink="">
      <xdr:nvSpPr>
        <xdr:cNvPr id="3" name="図形 2"/>
        <xdr:cNvSpPr/>
      </xdr:nvSpPr>
      <xdr:spPr>
        <a:xfrm rot="10800000">
          <a:off x="3514725" y="7508240"/>
          <a:ext cx="80010" cy="429260"/>
        </a:xfrm>
        <a:prstGeom prst="leftBrace">
          <a:avLst>
            <a:gd name="adj1" fmla="val 44709"/>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10</xdr:col>
      <xdr:colOff>802005</xdr:colOff>
      <xdr:row>0</xdr:row>
      <xdr:rowOff>0</xdr:rowOff>
    </xdr:from>
    <xdr:to xmlns:xdr="http://schemas.openxmlformats.org/drawingml/2006/spreadsheetDrawing">
      <xdr:col>12</xdr:col>
      <xdr:colOff>2540</xdr:colOff>
      <xdr:row>1</xdr:row>
      <xdr:rowOff>0</xdr:rowOff>
    </xdr:to>
    <xdr:sp macro="" textlink="">
      <xdr:nvSpPr>
        <xdr:cNvPr id="5" name="図形 8"/>
        <xdr:cNvSpPr>
          <a:spLocks noChangeArrowheads="1"/>
        </xdr:cNvSpPr>
      </xdr:nvSpPr>
      <xdr:spPr>
        <a:xfrm>
          <a:off x="6225540" y="0"/>
          <a:ext cx="61595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45</xdr:col>
      <xdr:colOff>548640</xdr:colOff>
      <xdr:row>0</xdr:row>
      <xdr:rowOff>0</xdr:rowOff>
    </xdr:from>
    <xdr:to xmlns:xdr="http://schemas.openxmlformats.org/drawingml/2006/spreadsheetDrawing">
      <xdr:col>48</xdr:col>
      <xdr:colOff>5080</xdr:colOff>
      <xdr:row>0</xdr:row>
      <xdr:rowOff>201295</xdr:rowOff>
    </xdr:to>
    <xdr:sp macro="" textlink="">
      <xdr:nvSpPr>
        <xdr:cNvPr id="6" name="図形 9"/>
        <xdr:cNvSpPr>
          <a:spLocks noChangeArrowheads="1"/>
        </xdr:cNvSpPr>
      </xdr:nvSpPr>
      <xdr:spPr>
        <a:xfrm>
          <a:off x="20300950" y="0"/>
          <a:ext cx="610870" cy="20129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26</xdr:col>
      <xdr:colOff>554355</xdr:colOff>
      <xdr:row>0</xdr:row>
      <xdr:rowOff>0</xdr:rowOff>
    </xdr:from>
    <xdr:to xmlns:xdr="http://schemas.openxmlformats.org/drawingml/2006/spreadsheetDrawing">
      <xdr:col>28</xdr:col>
      <xdr:colOff>207010</xdr:colOff>
      <xdr:row>0</xdr:row>
      <xdr:rowOff>201295</xdr:rowOff>
    </xdr:to>
    <xdr:sp macro="" textlink="">
      <xdr:nvSpPr>
        <xdr:cNvPr id="7" name="図形 10"/>
        <xdr:cNvSpPr>
          <a:spLocks noChangeArrowheads="1"/>
        </xdr:cNvSpPr>
      </xdr:nvSpPr>
      <xdr:spPr>
        <a:xfrm>
          <a:off x="13106400" y="0"/>
          <a:ext cx="610870" cy="20129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62</xdr:col>
      <xdr:colOff>265430</xdr:colOff>
      <xdr:row>0</xdr:row>
      <xdr:rowOff>0</xdr:rowOff>
    </xdr:from>
    <xdr:to xmlns:xdr="http://schemas.openxmlformats.org/drawingml/2006/spreadsheetDrawing">
      <xdr:col>64</xdr:col>
      <xdr:colOff>635</xdr:colOff>
      <xdr:row>0</xdr:row>
      <xdr:rowOff>201295</xdr:rowOff>
    </xdr:to>
    <xdr:sp macro="" textlink="">
      <xdr:nvSpPr>
        <xdr:cNvPr id="8" name="図形 11"/>
        <xdr:cNvSpPr>
          <a:spLocks noChangeArrowheads="1"/>
        </xdr:cNvSpPr>
      </xdr:nvSpPr>
      <xdr:spPr>
        <a:xfrm>
          <a:off x="27238960" y="0"/>
          <a:ext cx="617220" cy="20129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p>
      </xdr:txBody>
    </xdr:sp>
    <xdr:clientData/>
  </xdr:twoCellAnchor>
  <xdr:twoCellAnchor>
    <xdr:from xmlns:xdr="http://schemas.openxmlformats.org/drawingml/2006/spreadsheetDrawing">
      <xdr:col>8</xdr:col>
      <xdr:colOff>798830</xdr:colOff>
      <xdr:row>7</xdr:row>
      <xdr:rowOff>196850</xdr:rowOff>
    </xdr:from>
    <xdr:to xmlns:xdr="http://schemas.openxmlformats.org/drawingml/2006/spreadsheetDrawing">
      <xdr:col>11</xdr:col>
      <xdr:colOff>260985</xdr:colOff>
      <xdr:row>8</xdr:row>
      <xdr:rowOff>175260</xdr:rowOff>
    </xdr:to>
    <xdr:sp macro="" textlink="">
      <xdr:nvSpPr>
        <xdr:cNvPr id="16" name="四角形 15"/>
        <xdr:cNvSpPr>
          <a:spLocks noChangeArrowheads="1"/>
        </xdr:cNvSpPr>
      </xdr:nvSpPr>
      <xdr:spPr>
        <a:xfrm>
          <a:off x="4674235" y="1619250"/>
          <a:ext cx="2159000" cy="181610"/>
        </a:xfrm>
        <a:prstGeom prst="rect">
          <a:avLst/>
        </a:prstGeom>
        <a:solidFill>
          <a:srgbClr val="FFFFA0"/>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※太線の枠内のみご記入下さい</a:t>
          </a:r>
          <a:endParaRPr lang="ja-JP" altLang="en-US" sz="12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24</xdr:col>
      <xdr:colOff>125095</xdr:colOff>
      <xdr:row>10</xdr:row>
      <xdr:rowOff>1905</xdr:rowOff>
    </xdr:from>
    <xdr:to xmlns:xdr="http://schemas.openxmlformats.org/drawingml/2006/spreadsheetDrawing">
      <xdr:col>28</xdr:col>
      <xdr:colOff>202565</xdr:colOff>
      <xdr:row>10</xdr:row>
      <xdr:rowOff>183515</xdr:rowOff>
    </xdr:to>
    <xdr:sp macro="" textlink="">
      <xdr:nvSpPr>
        <xdr:cNvPr id="17" name="四角形 16"/>
        <xdr:cNvSpPr>
          <a:spLocks noChangeArrowheads="1"/>
        </xdr:cNvSpPr>
      </xdr:nvSpPr>
      <xdr:spPr>
        <a:xfrm>
          <a:off x="11433175" y="2033905"/>
          <a:ext cx="2279650" cy="181610"/>
        </a:xfrm>
        <a:prstGeom prst="rect">
          <a:avLst/>
        </a:prstGeom>
        <a:solidFill>
          <a:srgbClr val="FFFFA0"/>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※太線の枠内のみご記入下さい</a:t>
          </a:r>
          <a:endParaRPr lang="ja-JP" altLang="en-US" sz="1200" b="0" i="0" u="none" strike="noStrike" baseline="0">
            <a:solidFill>
              <a:sysClr val="windowText" lastClr="000000"/>
            </a:solidFill>
            <a:latin typeface="游ゴシック"/>
            <a:ea typeface="游ゴシック"/>
          </a:endParaRPr>
        </a:p>
      </xdr:txBody>
    </xdr:sp>
    <xdr:clientData/>
  </xdr:twoCellAnchor>
  <xdr:twoCellAnchor editAs="oneCell">
    <xdr:from xmlns:xdr="http://schemas.openxmlformats.org/drawingml/2006/spreadsheetDrawing">
      <xdr:col>26</xdr:col>
      <xdr:colOff>485775</xdr:colOff>
      <xdr:row>1</xdr:row>
      <xdr:rowOff>81915</xdr:rowOff>
    </xdr:from>
    <xdr:to xmlns:xdr="http://schemas.openxmlformats.org/drawingml/2006/spreadsheetDrawing">
      <xdr:col>29</xdr:col>
      <xdr:colOff>8890</xdr:colOff>
      <xdr:row>4</xdr:row>
      <xdr:rowOff>94615</xdr:rowOff>
    </xdr:to>
    <xdr:pic macro="">
      <xdr:nvPicPr>
        <xdr:cNvPr id="19" name="図 18"/>
        <xdr:cNvPicPr>
          <a:picLocks noChangeAspect="1"/>
        </xdr:cNvPicPr>
      </xdr:nvPicPr>
      <xdr:blipFill>
        <a:blip xmlns:r="http://schemas.openxmlformats.org/officeDocument/2006/relationships" r:embed="rId1"/>
        <a:stretch>
          <a:fillRect/>
        </a:stretch>
      </xdr:blipFill>
      <xdr:spPr>
        <a:xfrm>
          <a:off x="13037820" y="285115"/>
          <a:ext cx="690880" cy="622300"/>
        </a:xfrm>
        <a:prstGeom prst="rect">
          <a:avLst/>
        </a:prstGeom>
        <a:noFill/>
        <a:ln w="12700" cmpd="sng">
          <a:solidFill>
            <a:sysClr val="windowText" lastClr="000000"/>
          </a:solidFill>
        </a:ln>
      </xdr:spPr>
    </xdr:pic>
    <xdr:clientData/>
  </xdr:twoCellAnchor>
  <xdr:twoCellAnchor editAs="oneCell">
    <xdr:from xmlns:xdr="http://schemas.openxmlformats.org/drawingml/2006/spreadsheetDrawing">
      <xdr:col>45</xdr:col>
      <xdr:colOff>474345</xdr:colOff>
      <xdr:row>1</xdr:row>
      <xdr:rowOff>119380</xdr:rowOff>
    </xdr:from>
    <xdr:to xmlns:xdr="http://schemas.openxmlformats.org/drawingml/2006/spreadsheetDrawing">
      <xdr:col>48</xdr:col>
      <xdr:colOff>8890</xdr:colOff>
      <xdr:row>4</xdr:row>
      <xdr:rowOff>132080</xdr:rowOff>
    </xdr:to>
    <xdr:pic macro="">
      <xdr:nvPicPr>
        <xdr:cNvPr id="21" name="図 20"/>
        <xdr:cNvPicPr>
          <a:picLocks noChangeAspect="1"/>
        </xdr:cNvPicPr>
      </xdr:nvPicPr>
      <xdr:blipFill>
        <a:blip xmlns:r="http://schemas.openxmlformats.org/officeDocument/2006/relationships" r:embed="rId1"/>
        <a:stretch>
          <a:fillRect/>
        </a:stretch>
      </xdr:blipFill>
      <xdr:spPr>
        <a:xfrm>
          <a:off x="20226655" y="322580"/>
          <a:ext cx="688975" cy="622300"/>
        </a:xfrm>
        <a:prstGeom prst="rect">
          <a:avLst/>
        </a:prstGeom>
        <a:noFill/>
        <a:ln w="12700" cmpd="sng">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729615</xdr:colOff>
      <xdr:row>0</xdr:row>
      <xdr:rowOff>0</xdr:rowOff>
    </xdr:from>
    <xdr:to xmlns:xdr="http://schemas.openxmlformats.org/drawingml/2006/spreadsheetDrawing">
      <xdr:col>6</xdr:col>
      <xdr:colOff>1270</xdr:colOff>
      <xdr:row>1</xdr:row>
      <xdr:rowOff>0</xdr:rowOff>
    </xdr:to>
    <xdr:sp macro="" textlink="">
      <xdr:nvSpPr>
        <xdr:cNvPr id="2" name="図形 1"/>
        <xdr:cNvSpPr>
          <a:spLocks noChangeArrowheads="1"/>
        </xdr:cNvSpPr>
      </xdr:nvSpPr>
      <xdr:spPr>
        <a:xfrm>
          <a:off x="6054090" y="0"/>
          <a:ext cx="80137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717550</xdr:colOff>
      <xdr:row>31</xdr:row>
      <xdr:rowOff>0</xdr:rowOff>
    </xdr:from>
    <xdr:to xmlns:xdr="http://schemas.openxmlformats.org/drawingml/2006/spreadsheetDrawing">
      <xdr:col>5</xdr:col>
      <xdr:colOff>1519555</xdr:colOff>
      <xdr:row>32</xdr:row>
      <xdr:rowOff>0</xdr:rowOff>
    </xdr:to>
    <xdr:sp macro="" textlink="">
      <xdr:nvSpPr>
        <xdr:cNvPr id="3" name="図形 2"/>
        <xdr:cNvSpPr>
          <a:spLocks noChangeArrowheads="1"/>
        </xdr:cNvSpPr>
      </xdr:nvSpPr>
      <xdr:spPr>
        <a:xfrm>
          <a:off x="6042025" y="9144000"/>
          <a:ext cx="80200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729615</xdr:colOff>
      <xdr:row>62</xdr:row>
      <xdr:rowOff>0</xdr:rowOff>
    </xdr:from>
    <xdr:to xmlns:xdr="http://schemas.openxmlformats.org/drawingml/2006/spreadsheetDrawing">
      <xdr:col>6</xdr:col>
      <xdr:colOff>1270</xdr:colOff>
      <xdr:row>63</xdr:row>
      <xdr:rowOff>0</xdr:rowOff>
    </xdr:to>
    <xdr:sp macro="" textlink="">
      <xdr:nvSpPr>
        <xdr:cNvPr id="4" name="図形 3"/>
        <xdr:cNvSpPr>
          <a:spLocks noChangeArrowheads="1"/>
        </xdr:cNvSpPr>
      </xdr:nvSpPr>
      <xdr:spPr>
        <a:xfrm>
          <a:off x="6054090" y="18288000"/>
          <a:ext cx="80137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729615</xdr:colOff>
      <xdr:row>93</xdr:row>
      <xdr:rowOff>0</xdr:rowOff>
    </xdr:from>
    <xdr:to xmlns:xdr="http://schemas.openxmlformats.org/drawingml/2006/spreadsheetDrawing">
      <xdr:col>5</xdr:col>
      <xdr:colOff>1529715</xdr:colOff>
      <xdr:row>94</xdr:row>
      <xdr:rowOff>0</xdr:rowOff>
    </xdr:to>
    <xdr:sp macro="" textlink="">
      <xdr:nvSpPr>
        <xdr:cNvPr id="6" name="図形 5"/>
        <xdr:cNvSpPr>
          <a:spLocks noChangeArrowheads="1"/>
        </xdr:cNvSpPr>
      </xdr:nvSpPr>
      <xdr:spPr>
        <a:xfrm>
          <a:off x="6054090" y="27432000"/>
          <a:ext cx="80010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729615</xdr:colOff>
      <xdr:row>124</xdr:row>
      <xdr:rowOff>0</xdr:rowOff>
    </xdr:from>
    <xdr:to xmlns:xdr="http://schemas.openxmlformats.org/drawingml/2006/spreadsheetDrawing">
      <xdr:col>5</xdr:col>
      <xdr:colOff>1529715</xdr:colOff>
      <xdr:row>125</xdr:row>
      <xdr:rowOff>0</xdr:rowOff>
    </xdr:to>
    <xdr:sp macro="" textlink="">
      <xdr:nvSpPr>
        <xdr:cNvPr id="7" name="図形 6"/>
        <xdr:cNvSpPr>
          <a:spLocks noChangeArrowheads="1"/>
        </xdr:cNvSpPr>
      </xdr:nvSpPr>
      <xdr:spPr>
        <a:xfrm>
          <a:off x="6054090" y="36576000"/>
          <a:ext cx="80010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729615</xdr:colOff>
      <xdr:row>155</xdr:row>
      <xdr:rowOff>0</xdr:rowOff>
    </xdr:from>
    <xdr:to xmlns:xdr="http://schemas.openxmlformats.org/drawingml/2006/spreadsheetDrawing">
      <xdr:col>5</xdr:col>
      <xdr:colOff>1528445</xdr:colOff>
      <xdr:row>156</xdr:row>
      <xdr:rowOff>0</xdr:rowOff>
    </xdr:to>
    <xdr:sp macro="" textlink="">
      <xdr:nvSpPr>
        <xdr:cNvPr id="9" name="図形 8"/>
        <xdr:cNvSpPr>
          <a:spLocks noChangeArrowheads="1"/>
        </xdr:cNvSpPr>
      </xdr:nvSpPr>
      <xdr:spPr>
        <a:xfrm>
          <a:off x="6054090" y="45720000"/>
          <a:ext cx="79883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729615</xdr:colOff>
      <xdr:row>186</xdr:row>
      <xdr:rowOff>0</xdr:rowOff>
    </xdr:from>
    <xdr:to xmlns:xdr="http://schemas.openxmlformats.org/drawingml/2006/spreadsheetDrawing">
      <xdr:col>5</xdr:col>
      <xdr:colOff>1528445</xdr:colOff>
      <xdr:row>187</xdr:row>
      <xdr:rowOff>0</xdr:rowOff>
    </xdr:to>
    <xdr:sp macro="" textlink="">
      <xdr:nvSpPr>
        <xdr:cNvPr id="10" name="図形 9"/>
        <xdr:cNvSpPr>
          <a:spLocks noChangeArrowheads="1"/>
        </xdr:cNvSpPr>
      </xdr:nvSpPr>
      <xdr:spPr>
        <a:xfrm>
          <a:off x="6054090" y="54864000"/>
          <a:ext cx="79883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729615</xdr:colOff>
      <xdr:row>217</xdr:row>
      <xdr:rowOff>0</xdr:rowOff>
    </xdr:from>
    <xdr:to xmlns:xdr="http://schemas.openxmlformats.org/drawingml/2006/spreadsheetDrawing">
      <xdr:col>5</xdr:col>
      <xdr:colOff>1526540</xdr:colOff>
      <xdr:row>218</xdr:row>
      <xdr:rowOff>0</xdr:rowOff>
    </xdr:to>
    <xdr:sp macro="" textlink="">
      <xdr:nvSpPr>
        <xdr:cNvPr id="12" name="図形 11"/>
        <xdr:cNvSpPr>
          <a:spLocks noChangeArrowheads="1"/>
        </xdr:cNvSpPr>
      </xdr:nvSpPr>
      <xdr:spPr>
        <a:xfrm>
          <a:off x="6054090" y="64008000"/>
          <a:ext cx="79692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729615</xdr:colOff>
      <xdr:row>248</xdr:row>
      <xdr:rowOff>0</xdr:rowOff>
    </xdr:from>
    <xdr:to xmlns:xdr="http://schemas.openxmlformats.org/drawingml/2006/spreadsheetDrawing">
      <xdr:col>5</xdr:col>
      <xdr:colOff>1526540</xdr:colOff>
      <xdr:row>249</xdr:row>
      <xdr:rowOff>0</xdr:rowOff>
    </xdr:to>
    <xdr:sp macro="" textlink="">
      <xdr:nvSpPr>
        <xdr:cNvPr id="13" name="図形 12"/>
        <xdr:cNvSpPr>
          <a:spLocks noChangeArrowheads="1"/>
        </xdr:cNvSpPr>
      </xdr:nvSpPr>
      <xdr:spPr>
        <a:xfrm>
          <a:off x="6054090" y="73152000"/>
          <a:ext cx="79692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1721485</xdr:colOff>
      <xdr:row>0</xdr:row>
      <xdr:rowOff>0</xdr:rowOff>
    </xdr:from>
    <xdr:to xmlns:xdr="http://schemas.openxmlformats.org/drawingml/2006/spreadsheetDrawing">
      <xdr:col>6</xdr:col>
      <xdr:colOff>6350</xdr:colOff>
      <xdr:row>0</xdr:row>
      <xdr:rowOff>202565</xdr:rowOff>
    </xdr:to>
    <xdr:sp macro="" textlink="">
      <xdr:nvSpPr>
        <xdr:cNvPr id="6177" name="図形 33"/>
        <xdr:cNvSpPr>
          <a:spLocks noChangeArrowheads="1"/>
        </xdr:cNvSpPr>
      </xdr:nvSpPr>
      <xdr:spPr>
        <a:xfrm>
          <a:off x="6277610" y="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23</xdr:row>
      <xdr:rowOff>7620</xdr:rowOff>
    </xdr:from>
    <xdr:to xmlns:xdr="http://schemas.openxmlformats.org/drawingml/2006/spreadsheetDrawing">
      <xdr:col>6</xdr:col>
      <xdr:colOff>6350</xdr:colOff>
      <xdr:row>24</xdr:row>
      <xdr:rowOff>8255</xdr:rowOff>
    </xdr:to>
    <xdr:sp macro="" textlink="">
      <xdr:nvSpPr>
        <xdr:cNvPr id="6178" name="図形 34"/>
        <xdr:cNvSpPr>
          <a:spLocks noChangeArrowheads="1"/>
        </xdr:cNvSpPr>
      </xdr:nvSpPr>
      <xdr:spPr>
        <a:xfrm>
          <a:off x="6277610" y="9354820"/>
          <a:ext cx="614680" cy="19748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1719580</xdr:colOff>
      <xdr:row>45</xdr:row>
      <xdr:rowOff>194945</xdr:rowOff>
    </xdr:from>
    <xdr:to xmlns:xdr="http://schemas.openxmlformats.org/drawingml/2006/spreadsheetDrawing">
      <xdr:col>6</xdr:col>
      <xdr:colOff>4445</xdr:colOff>
      <xdr:row>46</xdr:row>
      <xdr:rowOff>188595</xdr:rowOff>
    </xdr:to>
    <xdr:sp macro="" textlink="">
      <xdr:nvSpPr>
        <xdr:cNvPr id="6179" name="図形 35"/>
        <xdr:cNvSpPr>
          <a:spLocks noChangeArrowheads="1"/>
        </xdr:cNvSpPr>
      </xdr:nvSpPr>
      <xdr:spPr>
        <a:xfrm>
          <a:off x="6275705" y="18679795"/>
          <a:ext cx="614680" cy="19685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69</xdr:row>
      <xdr:rowOff>0</xdr:rowOff>
    </xdr:from>
    <xdr:to xmlns:xdr="http://schemas.openxmlformats.org/drawingml/2006/spreadsheetDrawing">
      <xdr:col>6</xdr:col>
      <xdr:colOff>6350</xdr:colOff>
      <xdr:row>69</xdr:row>
      <xdr:rowOff>202565</xdr:rowOff>
    </xdr:to>
    <xdr:sp macro="" textlink="">
      <xdr:nvSpPr>
        <xdr:cNvPr id="6180" name="図形 36"/>
        <xdr:cNvSpPr>
          <a:spLocks noChangeArrowheads="1"/>
        </xdr:cNvSpPr>
      </xdr:nvSpPr>
      <xdr:spPr>
        <a:xfrm>
          <a:off x="6277610" y="280352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92</xdr:row>
      <xdr:rowOff>0</xdr:rowOff>
    </xdr:from>
    <xdr:to xmlns:xdr="http://schemas.openxmlformats.org/drawingml/2006/spreadsheetDrawing">
      <xdr:col>6</xdr:col>
      <xdr:colOff>6350</xdr:colOff>
      <xdr:row>92</xdr:row>
      <xdr:rowOff>202565</xdr:rowOff>
    </xdr:to>
    <xdr:sp macro="" textlink="">
      <xdr:nvSpPr>
        <xdr:cNvPr id="6181" name="図形 37"/>
        <xdr:cNvSpPr>
          <a:spLocks noChangeArrowheads="1"/>
        </xdr:cNvSpPr>
      </xdr:nvSpPr>
      <xdr:spPr>
        <a:xfrm>
          <a:off x="6277610" y="373824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115</xdr:row>
      <xdr:rowOff>0</xdr:rowOff>
    </xdr:from>
    <xdr:to xmlns:xdr="http://schemas.openxmlformats.org/drawingml/2006/spreadsheetDrawing">
      <xdr:col>6</xdr:col>
      <xdr:colOff>6350</xdr:colOff>
      <xdr:row>115</xdr:row>
      <xdr:rowOff>202565</xdr:rowOff>
    </xdr:to>
    <xdr:sp macro="" textlink="">
      <xdr:nvSpPr>
        <xdr:cNvPr id="6182" name="図形 38"/>
        <xdr:cNvSpPr>
          <a:spLocks noChangeArrowheads="1"/>
        </xdr:cNvSpPr>
      </xdr:nvSpPr>
      <xdr:spPr>
        <a:xfrm>
          <a:off x="6277610" y="467296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138</xdr:row>
      <xdr:rowOff>0</xdr:rowOff>
    </xdr:from>
    <xdr:to xmlns:xdr="http://schemas.openxmlformats.org/drawingml/2006/spreadsheetDrawing">
      <xdr:col>6</xdr:col>
      <xdr:colOff>6350</xdr:colOff>
      <xdr:row>138</xdr:row>
      <xdr:rowOff>202565</xdr:rowOff>
    </xdr:to>
    <xdr:sp macro="" textlink="">
      <xdr:nvSpPr>
        <xdr:cNvPr id="6183" name="図形 39"/>
        <xdr:cNvSpPr>
          <a:spLocks noChangeArrowheads="1"/>
        </xdr:cNvSpPr>
      </xdr:nvSpPr>
      <xdr:spPr>
        <a:xfrm>
          <a:off x="6277610" y="560768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161</xdr:row>
      <xdr:rowOff>0</xdr:rowOff>
    </xdr:from>
    <xdr:to xmlns:xdr="http://schemas.openxmlformats.org/drawingml/2006/spreadsheetDrawing">
      <xdr:col>6</xdr:col>
      <xdr:colOff>6350</xdr:colOff>
      <xdr:row>161</xdr:row>
      <xdr:rowOff>202565</xdr:rowOff>
    </xdr:to>
    <xdr:sp macro="" textlink="">
      <xdr:nvSpPr>
        <xdr:cNvPr id="6184" name="図形 40"/>
        <xdr:cNvSpPr>
          <a:spLocks noChangeArrowheads="1"/>
        </xdr:cNvSpPr>
      </xdr:nvSpPr>
      <xdr:spPr>
        <a:xfrm>
          <a:off x="6277610" y="654240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184</xdr:row>
      <xdr:rowOff>0</xdr:rowOff>
    </xdr:from>
    <xdr:to xmlns:xdr="http://schemas.openxmlformats.org/drawingml/2006/spreadsheetDrawing">
      <xdr:col>6</xdr:col>
      <xdr:colOff>6350</xdr:colOff>
      <xdr:row>184</xdr:row>
      <xdr:rowOff>202565</xdr:rowOff>
    </xdr:to>
    <xdr:sp macro="" textlink="">
      <xdr:nvSpPr>
        <xdr:cNvPr id="6185" name="図形 41"/>
        <xdr:cNvSpPr>
          <a:spLocks noChangeArrowheads="1"/>
        </xdr:cNvSpPr>
      </xdr:nvSpPr>
      <xdr:spPr>
        <a:xfrm>
          <a:off x="6277610" y="747712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1724025</xdr:colOff>
      <xdr:row>207</xdr:row>
      <xdr:rowOff>0</xdr:rowOff>
    </xdr:from>
    <xdr:to xmlns:xdr="http://schemas.openxmlformats.org/drawingml/2006/spreadsheetDrawing">
      <xdr:col>6</xdr:col>
      <xdr:colOff>8890</xdr:colOff>
      <xdr:row>207</xdr:row>
      <xdr:rowOff>202565</xdr:rowOff>
    </xdr:to>
    <xdr:sp macro="" textlink="">
      <xdr:nvSpPr>
        <xdr:cNvPr id="6186" name="図形 42"/>
        <xdr:cNvSpPr>
          <a:spLocks noChangeArrowheads="1"/>
        </xdr:cNvSpPr>
      </xdr:nvSpPr>
      <xdr:spPr>
        <a:xfrm>
          <a:off x="6280150" y="841184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1724025</xdr:colOff>
      <xdr:row>230</xdr:row>
      <xdr:rowOff>0</xdr:rowOff>
    </xdr:from>
    <xdr:to xmlns:xdr="http://schemas.openxmlformats.org/drawingml/2006/spreadsheetDrawing">
      <xdr:col>6</xdr:col>
      <xdr:colOff>8890</xdr:colOff>
      <xdr:row>230</xdr:row>
      <xdr:rowOff>202565</xdr:rowOff>
    </xdr:to>
    <xdr:sp macro="" textlink="">
      <xdr:nvSpPr>
        <xdr:cNvPr id="6187" name="図形 43"/>
        <xdr:cNvSpPr>
          <a:spLocks noChangeArrowheads="1"/>
        </xdr:cNvSpPr>
      </xdr:nvSpPr>
      <xdr:spPr>
        <a:xfrm>
          <a:off x="6280150" y="934656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twoCellAnchor>
    <xdr:from xmlns:xdr="http://schemas.openxmlformats.org/drawingml/2006/spreadsheetDrawing">
      <xdr:col>5</xdr:col>
      <xdr:colOff>1721485</xdr:colOff>
      <xdr:row>253</xdr:row>
      <xdr:rowOff>0</xdr:rowOff>
    </xdr:from>
    <xdr:to xmlns:xdr="http://schemas.openxmlformats.org/drawingml/2006/spreadsheetDrawing">
      <xdr:col>6</xdr:col>
      <xdr:colOff>6350</xdr:colOff>
      <xdr:row>253</xdr:row>
      <xdr:rowOff>202565</xdr:rowOff>
    </xdr:to>
    <xdr:sp macro="" textlink="">
      <xdr:nvSpPr>
        <xdr:cNvPr id="6188" name="図形 44"/>
        <xdr:cNvSpPr>
          <a:spLocks noChangeArrowheads="1"/>
        </xdr:cNvSpPr>
      </xdr:nvSpPr>
      <xdr:spPr>
        <a:xfrm>
          <a:off x="6277610" y="102812850"/>
          <a:ext cx="614680" cy="202565"/>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a:t>自治会</a:t>
          </a:r>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13</xdr:col>
      <xdr:colOff>466090</xdr:colOff>
      <xdr:row>0</xdr:row>
      <xdr:rowOff>0</xdr:rowOff>
    </xdr:from>
    <xdr:to xmlns:xdr="http://schemas.openxmlformats.org/drawingml/2006/spreadsheetDrawing">
      <xdr:col>16</xdr:col>
      <xdr:colOff>94615</xdr:colOff>
      <xdr:row>1</xdr:row>
      <xdr:rowOff>0</xdr:rowOff>
    </xdr:to>
    <xdr:sp macro="" textlink="">
      <xdr:nvSpPr>
        <xdr:cNvPr id="2" name="図形 1"/>
        <xdr:cNvSpPr>
          <a:spLocks noChangeArrowheads="1"/>
        </xdr:cNvSpPr>
      </xdr:nvSpPr>
      <xdr:spPr>
        <a:xfrm>
          <a:off x="5581650" y="0"/>
          <a:ext cx="129730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維持管理費補助金</a:t>
          </a:r>
          <a:endParaRPr/>
        </a:p>
      </xdr:txBody>
    </xdr:sp>
    <xdr:clientData/>
  </xdr:twoCellAnchor>
  <xdr:twoCellAnchor>
    <xdr:from xmlns:xdr="http://schemas.openxmlformats.org/drawingml/2006/spreadsheetDrawing">
      <xdr:col>27</xdr:col>
      <xdr:colOff>346075</xdr:colOff>
      <xdr:row>0</xdr:row>
      <xdr:rowOff>3175</xdr:rowOff>
    </xdr:from>
    <xdr:to xmlns:xdr="http://schemas.openxmlformats.org/drawingml/2006/spreadsheetDrawing">
      <xdr:col>29</xdr:col>
      <xdr:colOff>120015</xdr:colOff>
      <xdr:row>1</xdr:row>
      <xdr:rowOff>3175</xdr:rowOff>
    </xdr:to>
    <xdr:sp macro="" textlink="">
      <xdr:nvSpPr>
        <xdr:cNvPr id="3" name="図形 2"/>
        <xdr:cNvSpPr>
          <a:spLocks noChangeArrowheads="1"/>
        </xdr:cNvSpPr>
      </xdr:nvSpPr>
      <xdr:spPr>
        <a:xfrm>
          <a:off x="12287250" y="3175"/>
          <a:ext cx="162687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維持管理費補助金</a:t>
          </a:r>
          <a:endParaRPr/>
        </a:p>
      </xdr:txBody>
    </xdr:sp>
    <xdr:clientData/>
  </xdr:twoCellAnchor>
  <xdr:twoCellAnchor>
    <xdr:from xmlns:xdr="http://schemas.openxmlformats.org/drawingml/2006/spreadsheetDrawing">
      <xdr:col>42</xdr:col>
      <xdr:colOff>462280</xdr:colOff>
      <xdr:row>0</xdr:row>
      <xdr:rowOff>0</xdr:rowOff>
    </xdr:from>
    <xdr:to xmlns:xdr="http://schemas.openxmlformats.org/drawingml/2006/spreadsheetDrawing">
      <xdr:col>45</xdr:col>
      <xdr:colOff>115570</xdr:colOff>
      <xdr:row>1</xdr:row>
      <xdr:rowOff>0</xdr:rowOff>
    </xdr:to>
    <xdr:sp macro="" textlink="">
      <xdr:nvSpPr>
        <xdr:cNvPr id="4" name="図形 3"/>
        <xdr:cNvSpPr>
          <a:spLocks noChangeArrowheads="1"/>
        </xdr:cNvSpPr>
      </xdr:nvSpPr>
      <xdr:spPr>
        <a:xfrm>
          <a:off x="19229070" y="0"/>
          <a:ext cx="144970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維持管理費補助金</a:t>
          </a:r>
          <a:endParaRPr/>
        </a:p>
      </xdr:txBody>
    </xdr:sp>
    <xdr:clientData/>
  </xdr:twoCellAnchor>
  <xdr:twoCellAnchor>
    <xdr:from xmlns:xdr="http://schemas.openxmlformats.org/drawingml/2006/spreadsheetDrawing">
      <xdr:col>12</xdr:col>
      <xdr:colOff>142240</xdr:colOff>
      <xdr:row>10</xdr:row>
      <xdr:rowOff>0</xdr:rowOff>
    </xdr:from>
    <xdr:to xmlns:xdr="http://schemas.openxmlformats.org/drawingml/2006/spreadsheetDrawing">
      <xdr:col>16</xdr:col>
      <xdr:colOff>81915</xdr:colOff>
      <xdr:row>10</xdr:row>
      <xdr:rowOff>181610</xdr:rowOff>
    </xdr:to>
    <xdr:sp macro="" textlink="">
      <xdr:nvSpPr>
        <xdr:cNvPr id="5" name="四角形 4"/>
        <xdr:cNvSpPr>
          <a:spLocks noChangeArrowheads="1"/>
        </xdr:cNvSpPr>
      </xdr:nvSpPr>
      <xdr:spPr>
        <a:xfrm>
          <a:off x="4876800" y="2032000"/>
          <a:ext cx="1989455" cy="181610"/>
        </a:xfrm>
        <a:prstGeom prst="rect">
          <a:avLst/>
        </a:prstGeom>
        <a:solidFill>
          <a:srgbClr val="FFFFA0"/>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※太線の枠内のみご記入下さい</a:t>
          </a:r>
          <a:endParaRPr lang="ja-JP" altLang="en-US" sz="12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26</xdr:col>
      <xdr:colOff>1221740</xdr:colOff>
      <xdr:row>11</xdr:row>
      <xdr:rowOff>6985</xdr:rowOff>
    </xdr:from>
    <xdr:to xmlns:xdr="http://schemas.openxmlformats.org/drawingml/2006/spreadsheetDrawing">
      <xdr:col>29</xdr:col>
      <xdr:colOff>108585</xdr:colOff>
      <xdr:row>11</xdr:row>
      <xdr:rowOff>188595</xdr:rowOff>
    </xdr:to>
    <xdr:sp macro="" textlink="">
      <xdr:nvSpPr>
        <xdr:cNvPr id="6" name="四角形 5"/>
        <xdr:cNvSpPr>
          <a:spLocks noChangeArrowheads="1"/>
        </xdr:cNvSpPr>
      </xdr:nvSpPr>
      <xdr:spPr>
        <a:xfrm>
          <a:off x="11741150" y="2242185"/>
          <a:ext cx="2161540" cy="181610"/>
        </a:xfrm>
        <a:prstGeom prst="rect">
          <a:avLst/>
        </a:prstGeom>
        <a:solidFill>
          <a:srgbClr val="FFFFA0"/>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※太線の枠内のみご記入下さい</a:t>
          </a:r>
          <a:endParaRPr lang="ja-JP" altLang="en-US" sz="1200" b="0" i="0" u="none" strike="noStrike" baseline="0">
            <a:solidFill>
              <a:sysClr val="windowText" lastClr="000000"/>
            </a:solidFill>
            <a:latin typeface="游ゴシック"/>
            <a:ea typeface="游ゴシック"/>
          </a:endParaRPr>
        </a:p>
      </xdr:txBody>
    </xdr:sp>
    <xdr:clientData/>
  </xdr:twoCellAnchor>
  <xdr:twoCellAnchor>
    <xdr:from xmlns:xdr="http://schemas.openxmlformats.org/drawingml/2006/spreadsheetDrawing">
      <xdr:col>41</xdr:col>
      <xdr:colOff>293370</xdr:colOff>
      <xdr:row>10</xdr:row>
      <xdr:rowOff>194945</xdr:rowOff>
    </xdr:from>
    <xdr:to xmlns:xdr="http://schemas.openxmlformats.org/drawingml/2006/spreadsheetDrawing">
      <xdr:col>45</xdr:col>
      <xdr:colOff>117475</xdr:colOff>
      <xdr:row>11</xdr:row>
      <xdr:rowOff>173990</xdr:rowOff>
    </xdr:to>
    <xdr:sp macro="" textlink="">
      <xdr:nvSpPr>
        <xdr:cNvPr id="7" name="四角形 6"/>
        <xdr:cNvSpPr>
          <a:spLocks noChangeArrowheads="1"/>
        </xdr:cNvSpPr>
      </xdr:nvSpPr>
      <xdr:spPr>
        <a:xfrm>
          <a:off x="18476595" y="2226945"/>
          <a:ext cx="2204085" cy="182245"/>
        </a:xfrm>
        <a:prstGeom prst="rect">
          <a:avLst/>
        </a:prstGeom>
        <a:solidFill>
          <a:srgbClr val="FFFFA0"/>
        </a:solidFill>
        <a:ln>
          <a:miter/>
        </a:ln>
      </xdr:spPr>
      <xdr:txBody>
        <a:bodyPr vertOverflow="clip" horzOverflow="overflow" wrap="square" lIns="20637" tIns="4762" rIns="4762" bIns="4762" anchor="ctr" upright="1"/>
        <a:lstStyle/>
        <a:p>
          <a:pPr algn="ctr">
            <a:lnSpc>
              <a:spcPts val="1800"/>
            </a:lnSpc>
          </a:pPr>
          <a:r>
            <a:rPr lang="ja-JP" altLang="en-US" sz="1200" b="0" i="0" u="none" strike="noStrike" baseline="0">
              <a:solidFill>
                <a:sysClr val="windowText" lastClr="000000"/>
              </a:solidFill>
              <a:latin typeface="游ゴシック"/>
              <a:ea typeface="游ゴシック"/>
            </a:rPr>
            <a:t>※太線の枠内のみご記入下さい</a:t>
          </a:r>
          <a:endParaRPr lang="ja-JP" altLang="en-US" sz="1200" b="0" i="0" u="none" strike="noStrike" baseline="0">
            <a:solidFill>
              <a:sysClr val="windowText" lastClr="000000"/>
            </a:solidFill>
            <a:latin typeface="游ゴシック"/>
            <a:ea typeface="游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17</xdr:col>
      <xdr:colOff>397510</xdr:colOff>
      <xdr:row>32</xdr:row>
      <xdr:rowOff>22860</xdr:rowOff>
    </xdr:from>
    <xdr:to xmlns:xdr="http://schemas.openxmlformats.org/drawingml/2006/spreadsheetDrawing">
      <xdr:col>18</xdr:col>
      <xdr:colOff>15875</xdr:colOff>
      <xdr:row>37</xdr:row>
      <xdr:rowOff>15240</xdr:rowOff>
    </xdr:to>
    <xdr:sp macro="" textlink="">
      <xdr:nvSpPr>
        <xdr:cNvPr id="1025" name="図形 1"/>
        <xdr:cNvSpPr/>
      </xdr:nvSpPr>
      <xdr:spPr>
        <a:xfrm flipV="1">
          <a:off x="8628380" y="6525260"/>
          <a:ext cx="125730" cy="1008380"/>
        </a:xfrm>
        <a:prstGeom prst="leftBrace">
          <a:avLst>
            <a:gd name="adj1" fmla="val 64562"/>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17</xdr:col>
      <xdr:colOff>374650</xdr:colOff>
      <xdr:row>38</xdr:row>
      <xdr:rowOff>52070</xdr:rowOff>
    </xdr:from>
    <xdr:to xmlns:xdr="http://schemas.openxmlformats.org/drawingml/2006/spreadsheetDrawing">
      <xdr:col>18</xdr:col>
      <xdr:colOff>15875</xdr:colOff>
      <xdr:row>42</xdr:row>
      <xdr:rowOff>165100</xdr:rowOff>
    </xdr:to>
    <xdr:sp macro="" textlink="">
      <xdr:nvSpPr>
        <xdr:cNvPr id="1026" name="図形 2"/>
        <xdr:cNvSpPr/>
      </xdr:nvSpPr>
      <xdr:spPr>
        <a:xfrm flipV="1">
          <a:off x="8605520" y="7773670"/>
          <a:ext cx="148590" cy="925830"/>
        </a:xfrm>
        <a:prstGeom prst="leftBrace">
          <a:avLst>
            <a:gd name="adj1" fmla="val 56515"/>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10</xdr:col>
      <xdr:colOff>123190</xdr:colOff>
      <xdr:row>0</xdr:row>
      <xdr:rowOff>0</xdr:rowOff>
    </xdr:from>
    <xdr:to xmlns:xdr="http://schemas.openxmlformats.org/drawingml/2006/spreadsheetDrawing">
      <xdr:col>12</xdr:col>
      <xdr:colOff>26035</xdr:colOff>
      <xdr:row>1</xdr:row>
      <xdr:rowOff>0</xdr:rowOff>
    </xdr:to>
    <xdr:sp macro="" textlink="">
      <xdr:nvSpPr>
        <xdr:cNvPr id="1027" name="図形 3"/>
        <xdr:cNvSpPr>
          <a:spLocks noChangeArrowheads="1"/>
        </xdr:cNvSpPr>
      </xdr:nvSpPr>
      <xdr:spPr>
        <a:xfrm>
          <a:off x="5465445" y="0"/>
          <a:ext cx="86677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自治公民館</a:t>
          </a:r>
          <a:endParaRPr/>
        </a:p>
      </xdr:txBody>
    </xdr:sp>
    <xdr:clientData/>
  </xdr:twoCellAnchor>
  <xdr:twoCellAnchor>
    <xdr:from xmlns:xdr="http://schemas.openxmlformats.org/drawingml/2006/spreadsheetDrawing">
      <xdr:col>24</xdr:col>
      <xdr:colOff>645160</xdr:colOff>
      <xdr:row>0</xdr:row>
      <xdr:rowOff>0</xdr:rowOff>
    </xdr:from>
    <xdr:to xmlns:xdr="http://schemas.openxmlformats.org/drawingml/2006/spreadsheetDrawing">
      <xdr:col>26</xdr:col>
      <xdr:colOff>196215</xdr:colOff>
      <xdr:row>1</xdr:row>
      <xdr:rowOff>0</xdr:rowOff>
    </xdr:to>
    <xdr:sp macro="" textlink="">
      <xdr:nvSpPr>
        <xdr:cNvPr id="1030" name="図形 6"/>
        <xdr:cNvSpPr>
          <a:spLocks noChangeArrowheads="1"/>
        </xdr:cNvSpPr>
      </xdr:nvSpPr>
      <xdr:spPr>
        <a:xfrm>
          <a:off x="12066270" y="0"/>
          <a:ext cx="127127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自治公民館</a:t>
          </a:r>
          <a:endParaRPr/>
        </a:p>
      </xdr:txBody>
    </xdr:sp>
    <xdr:clientData/>
  </xdr:twoCellAnchor>
  <xdr:twoCellAnchor>
    <xdr:from xmlns:xdr="http://schemas.openxmlformats.org/drawingml/2006/spreadsheetDrawing">
      <xdr:col>52</xdr:col>
      <xdr:colOff>29845</xdr:colOff>
      <xdr:row>0</xdr:row>
      <xdr:rowOff>0</xdr:rowOff>
    </xdr:from>
    <xdr:to xmlns:xdr="http://schemas.openxmlformats.org/drawingml/2006/spreadsheetDrawing">
      <xdr:col>53</xdr:col>
      <xdr:colOff>815340</xdr:colOff>
      <xdr:row>1</xdr:row>
      <xdr:rowOff>0</xdr:rowOff>
    </xdr:to>
    <xdr:sp macro="" textlink="">
      <xdr:nvSpPr>
        <xdr:cNvPr id="1031" name="図形 7"/>
        <xdr:cNvSpPr>
          <a:spLocks noChangeArrowheads="1"/>
        </xdr:cNvSpPr>
      </xdr:nvSpPr>
      <xdr:spPr>
        <a:xfrm>
          <a:off x="26443940" y="0"/>
          <a:ext cx="86741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自治公民館</a:t>
          </a:r>
          <a:endParaRPr/>
        </a:p>
      </xdr:txBody>
    </xdr:sp>
    <xdr:clientData/>
  </xdr:twoCellAnchor>
  <xdr:twoCellAnchor>
    <xdr:from xmlns:xdr="http://schemas.openxmlformats.org/drawingml/2006/spreadsheetDrawing">
      <xdr:col>67</xdr:col>
      <xdr:colOff>8890</xdr:colOff>
      <xdr:row>0</xdr:row>
      <xdr:rowOff>0</xdr:rowOff>
    </xdr:from>
    <xdr:to xmlns:xdr="http://schemas.openxmlformats.org/drawingml/2006/spreadsheetDrawing">
      <xdr:col>69</xdr:col>
      <xdr:colOff>12065</xdr:colOff>
      <xdr:row>1</xdr:row>
      <xdr:rowOff>0</xdr:rowOff>
    </xdr:to>
    <xdr:sp macro="" textlink="">
      <xdr:nvSpPr>
        <xdr:cNvPr id="1032" name="図形 8"/>
        <xdr:cNvSpPr>
          <a:spLocks noChangeArrowheads="1"/>
        </xdr:cNvSpPr>
      </xdr:nvSpPr>
      <xdr:spPr>
        <a:xfrm>
          <a:off x="33473390" y="0"/>
          <a:ext cx="866140"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自治公民館</a:t>
          </a:r>
          <a:endParaRPr/>
        </a:p>
      </xdr:txBody>
    </xdr:sp>
    <xdr:clientData/>
  </xdr:twoCellAnchor>
  <xdr:twoCellAnchor>
    <xdr:from xmlns:xdr="http://schemas.openxmlformats.org/drawingml/2006/spreadsheetDrawing">
      <xdr:col>40</xdr:col>
      <xdr:colOff>21590</xdr:colOff>
      <xdr:row>0</xdr:row>
      <xdr:rowOff>0</xdr:rowOff>
    </xdr:from>
    <xdr:to xmlns:xdr="http://schemas.openxmlformats.org/drawingml/2006/spreadsheetDrawing">
      <xdr:col>42</xdr:col>
      <xdr:colOff>6350</xdr:colOff>
      <xdr:row>1</xdr:row>
      <xdr:rowOff>0</xdr:rowOff>
    </xdr:to>
    <xdr:sp macro="" textlink="">
      <xdr:nvSpPr>
        <xdr:cNvPr id="1033" name="図形 9"/>
        <xdr:cNvSpPr>
          <a:spLocks noChangeArrowheads="1"/>
        </xdr:cNvSpPr>
      </xdr:nvSpPr>
      <xdr:spPr>
        <a:xfrm>
          <a:off x="19509740" y="0"/>
          <a:ext cx="86677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自治公民館</a:t>
          </a:r>
          <a:endParaRPr/>
        </a:p>
      </xdr:txBody>
    </xdr:sp>
    <xdr:clientData/>
  </xdr:twoCellAnchor>
  <xdr:twoCellAnchor editAs="oneCell">
    <xdr:from xmlns:xdr="http://schemas.openxmlformats.org/drawingml/2006/spreadsheetDrawing">
      <xdr:col>53</xdr:col>
      <xdr:colOff>115570</xdr:colOff>
      <xdr:row>1</xdr:row>
      <xdr:rowOff>74930</xdr:rowOff>
    </xdr:from>
    <xdr:to xmlns:xdr="http://schemas.openxmlformats.org/drawingml/2006/spreadsheetDrawing">
      <xdr:col>53</xdr:col>
      <xdr:colOff>804545</xdr:colOff>
      <xdr:row>4</xdr:row>
      <xdr:rowOff>87630</xdr:rowOff>
    </xdr:to>
    <xdr:pic macro="">
      <xdr:nvPicPr>
        <xdr:cNvPr id="1034" name="図 10"/>
        <xdr:cNvPicPr>
          <a:picLocks noChangeAspect="1"/>
        </xdr:cNvPicPr>
      </xdr:nvPicPr>
      <xdr:blipFill>
        <a:blip xmlns:r="http://schemas.openxmlformats.org/officeDocument/2006/relationships" r:embed="rId1"/>
        <a:stretch>
          <a:fillRect/>
        </a:stretch>
      </xdr:blipFill>
      <xdr:spPr>
        <a:xfrm>
          <a:off x="26611580" y="278130"/>
          <a:ext cx="688975" cy="622300"/>
        </a:xfrm>
        <a:prstGeom prst="rect">
          <a:avLst/>
        </a:prstGeom>
        <a:noFill/>
        <a:ln w="12700" cmpd="sng">
          <a:solidFill>
            <a:sysClr val="windowText" lastClr="000000"/>
          </a:solidFill>
        </a:ln>
      </xdr:spPr>
    </xdr:pic>
    <xdr:clientData/>
  </xdr:twoCellAnchor>
  <xdr:twoCellAnchor>
    <xdr:from xmlns:xdr="http://schemas.openxmlformats.org/drawingml/2006/spreadsheetDrawing">
      <xdr:col>80</xdr:col>
      <xdr:colOff>75565</xdr:colOff>
      <xdr:row>0</xdr:row>
      <xdr:rowOff>0</xdr:rowOff>
    </xdr:from>
    <xdr:to xmlns:xdr="http://schemas.openxmlformats.org/drawingml/2006/spreadsheetDrawing">
      <xdr:col>81</xdr:col>
      <xdr:colOff>265430</xdr:colOff>
      <xdr:row>1</xdr:row>
      <xdr:rowOff>0</xdr:rowOff>
    </xdr:to>
    <xdr:sp macro="" textlink="">
      <xdr:nvSpPr>
        <xdr:cNvPr id="1037" name="図形 13"/>
        <xdr:cNvSpPr>
          <a:spLocks noChangeArrowheads="1"/>
        </xdr:cNvSpPr>
      </xdr:nvSpPr>
      <xdr:spPr>
        <a:xfrm>
          <a:off x="40413305" y="0"/>
          <a:ext cx="875665" cy="203200"/>
        </a:xfrm>
        <a:prstGeom prst="roundRect">
          <a:avLst>
            <a:gd name="adj" fmla="val 16670"/>
          </a:avLst>
        </a:prstGeom>
        <a:solidFill>
          <a:srgbClr val="FFFFFF"/>
        </a:solidFill>
        <a:ln w="9525">
          <a:solidFill>
            <a:sysClr val="windowText" lastClr="000000"/>
          </a:solidFill>
        </a:ln>
      </xdr:spPr>
      <xdr:txBody>
        <a:bodyPr vertOverflow="overflow" horzOverflow="overflow" wrap="square" lIns="74295" tIns="8890" rIns="74295" bIns="8890" anchor="ctr" upright="1"/>
        <a:lstStyle/>
        <a:p>
          <a:pPr algn="ctr"/>
          <a:r>
            <a:rPr lang="ja-JP" altLang="en-US"/>
            <a:t>自治公民館</a:t>
          </a:r>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62"/>
  <sheetViews>
    <sheetView topLeftCell="A13" workbookViewId="0">
      <selection activeCell="D50" sqref="D50:E50"/>
    </sheetView>
  </sheetViews>
  <sheetFormatPr defaultRowHeight="18"/>
  <cols>
    <col min="1" max="1" width="4.9140625" customWidth="1"/>
    <col min="2" max="2" width="9.1640625" customWidth="1"/>
    <col min="3" max="3" width="37.33203125" customWidth="1"/>
    <col min="4" max="4" width="44.83203125" customWidth="1"/>
    <col min="5" max="5" width="50.5" customWidth="1"/>
    <col min="6" max="6" width="28.1640625" customWidth="1"/>
  </cols>
  <sheetData>
    <row r="1" spans="1:5" ht="20">
      <c r="A1" s="1" t="s">
        <v>653</v>
      </c>
    </row>
    <row r="2" spans="1:5" ht="20.75">
      <c r="B2" s="1" t="s">
        <v>516</v>
      </c>
    </row>
    <row r="3" spans="1:5">
      <c r="B3" s="2" t="s">
        <v>289</v>
      </c>
      <c r="C3" s="25" t="s">
        <v>514</v>
      </c>
      <c r="D3" s="39" t="s">
        <v>193</v>
      </c>
      <c r="E3" s="58"/>
    </row>
    <row r="4" spans="1:5" ht="28" customHeight="1">
      <c r="B4" s="3" t="s">
        <v>22</v>
      </c>
      <c r="C4" s="26" t="s">
        <v>786</v>
      </c>
      <c r="D4" s="40" t="s">
        <v>787</v>
      </c>
      <c r="E4" s="59"/>
    </row>
    <row r="5" spans="1:5" ht="28" customHeight="1">
      <c r="B5" s="4"/>
      <c r="C5" s="27" t="s">
        <v>449</v>
      </c>
      <c r="D5" s="40" t="s">
        <v>93</v>
      </c>
      <c r="E5" s="59"/>
    </row>
    <row r="6" spans="1:5" ht="28" customHeight="1">
      <c r="B6" s="5"/>
      <c r="C6" s="28"/>
      <c r="D6" s="40" t="s">
        <v>790</v>
      </c>
      <c r="E6" s="59"/>
    </row>
    <row r="7" spans="1:5" ht="28" customHeight="1">
      <c r="B7" s="6" t="s">
        <v>788</v>
      </c>
      <c r="C7" s="26" t="s">
        <v>786</v>
      </c>
      <c r="D7" s="40" t="s">
        <v>783</v>
      </c>
      <c r="E7" s="59"/>
    </row>
    <row r="8" spans="1:5" ht="28" customHeight="1">
      <c r="B8" s="7" t="s">
        <v>592</v>
      </c>
      <c r="C8" s="29" t="s">
        <v>786</v>
      </c>
      <c r="D8" s="41" t="s">
        <v>789</v>
      </c>
      <c r="E8" s="60"/>
    </row>
    <row r="11" spans="1:5" ht="20">
      <c r="A11" s="1" t="s">
        <v>767</v>
      </c>
    </row>
    <row r="12" spans="1:5" ht="20">
      <c r="B12" s="1" t="s">
        <v>499</v>
      </c>
    </row>
    <row r="13" spans="1:5">
      <c r="B13" s="8"/>
    </row>
    <row r="14" spans="1:5">
      <c r="B14" s="8"/>
    </row>
    <row r="15" spans="1:5">
      <c r="B15" s="8"/>
    </row>
    <row r="16" spans="1:5">
      <c r="B16" s="8"/>
    </row>
    <row r="17" spans="2:8">
      <c r="B17" s="8"/>
    </row>
    <row r="18" spans="2:8">
      <c r="B18" s="8"/>
    </row>
    <row r="19" spans="2:8">
      <c r="B19" s="8"/>
    </row>
    <row r="20" spans="2:8">
      <c r="B20" s="8"/>
    </row>
    <row r="21" spans="2:8">
      <c r="B21" s="8"/>
    </row>
    <row r="22" spans="2:8" ht="20.75">
      <c r="B22" s="1" t="s">
        <v>793</v>
      </c>
    </row>
    <row r="23" spans="2:8" ht="18.75">
      <c r="B23" s="9"/>
      <c r="C23" s="30" t="s">
        <v>777</v>
      </c>
      <c r="D23" s="42" t="s">
        <v>778</v>
      </c>
      <c r="E23" s="58"/>
    </row>
    <row r="24" spans="2:8" ht="22" customHeight="1">
      <c r="B24" s="10" t="s">
        <v>776</v>
      </c>
      <c r="C24" s="31" t="s">
        <v>768</v>
      </c>
      <c r="D24" s="43" t="s">
        <v>84</v>
      </c>
      <c r="E24" s="61"/>
    </row>
    <row r="25" spans="2:8" ht="22" customHeight="1">
      <c r="B25" s="11"/>
      <c r="C25" s="32"/>
      <c r="D25" s="40" t="s">
        <v>740</v>
      </c>
      <c r="E25" s="59"/>
    </row>
    <row r="26" spans="2:8" ht="22" customHeight="1">
      <c r="B26" s="11"/>
      <c r="C26" s="32"/>
      <c r="D26" s="40" t="s">
        <v>649</v>
      </c>
      <c r="E26" s="59"/>
      <c r="H26" s="75"/>
    </row>
    <row r="27" spans="2:8" ht="22" customHeight="1">
      <c r="B27" s="11"/>
      <c r="C27" s="32"/>
      <c r="D27" s="40" t="s">
        <v>305</v>
      </c>
      <c r="E27" s="59"/>
    </row>
    <row r="28" spans="2:8" ht="22" customHeight="1">
      <c r="B28" s="11"/>
      <c r="C28" s="32" t="s">
        <v>769</v>
      </c>
      <c r="D28" s="40" t="s">
        <v>771</v>
      </c>
      <c r="E28" s="59"/>
    </row>
    <row r="29" spans="2:8" ht="22" customHeight="1">
      <c r="B29" s="12"/>
      <c r="C29" s="33" t="s">
        <v>770</v>
      </c>
      <c r="D29" s="41" t="s">
        <v>358</v>
      </c>
      <c r="E29" s="60"/>
    </row>
    <row r="30" spans="2:8" ht="26" customHeight="1">
      <c r="B30" s="13" t="s">
        <v>779</v>
      </c>
      <c r="C30" s="31" t="s">
        <v>772</v>
      </c>
      <c r="D30" s="43" t="s">
        <v>773</v>
      </c>
      <c r="E30" s="61"/>
    </row>
    <row r="31" spans="2:8" ht="26" customHeight="1">
      <c r="B31" s="14"/>
      <c r="C31" s="32"/>
      <c r="D31" s="40" t="s">
        <v>774</v>
      </c>
      <c r="E31" s="59"/>
    </row>
    <row r="32" spans="2:8" ht="26" customHeight="1">
      <c r="B32" s="15"/>
      <c r="C32" s="33"/>
      <c r="D32" s="41" t="s">
        <v>797</v>
      </c>
      <c r="E32" s="60"/>
    </row>
    <row r="33" spans="1:5">
      <c r="B33" s="16" t="s">
        <v>706</v>
      </c>
      <c r="C33" s="34" t="s">
        <v>429</v>
      </c>
      <c r="D33" s="28" t="s">
        <v>354</v>
      </c>
      <c r="E33" s="62"/>
    </row>
    <row r="34" spans="1:5">
      <c r="B34" s="17"/>
      <c r="C34" s="32"/>
      <c r="D34" s="40" t="str">
        <f>"②"&amp;'【入力】基本事項入力'!Q5&amp;'【入力】基本事項入力'!R5&amp;"年度自治公民館役員届"</f>
        <v>②令和6年度自治公民館役員届</v>
      </c>
      <c r="E34" s="59"/>
    </row>
    <row r="35" spans="1:5">
      <c r="B35" s="17"/>
      <c r="C35" s="32"/>
      <c r="D35" s="40" t="s">
        <v>775</v>
      </c>
      <c r="E35" s="59"/>
    </row>
    <row r="36" spans="1:5">
      <c r="B36" s="17"/>
      <c r="C36" s="32"/>
      <c r="D36" s="44" t="s">
        <v>795</v>
      </c>
      <c r="E36" s="63"/>
    </row>
    <row r="37" spans="1:5">
      <c r="B37" s="17"/>
      <c r="C37" s="32"/>
      <c r="D37" s="40" t="s">
        <v>41</v>
      </c>
      <c r="E37" s="59"/>
    </row>
    <row r="38" spans="1:5" ht="18.75">
      <c r="B38" s="18"/>
      <c r="C38" s="33"/>
      <c r="D38" s="41" t="s">
        <v>222</v>
      </c>
      <c r="E38" s="60"/>
    </row>
    <row r="41" spans="1:5" ht="20.75">
      <c r="A41" s="1" t="s">
        <v>34</v>
      </c>
    </row>
    <row r="42" spans="1:5" ht="18.75">
      <c r="B42" s="9"/>
      <c r="C42" s="30" t="s">
        <v>782</v>
      </c>
      <c r="D42" s="45" t="s">
        <v>213</v>
      </c>
      <c r="E42" s="64"/>
    </row>
    <row r="43" spans="1:5">
      <c r="B43" s="19" t="s">
        <v>776</v>
      </c>
      <c r="C43" s="35" t="str">
        <f>"➀"&amp;'【入力】基本事項入力'!Q5&amp;'【入力】基本事項入力'!R5&amp;"年度事業計画書"</f>
        <v>➀令和6年度事業計画書</v>
      </c>
      <c r="D43" s="46" t="s">
        <v>780</v>
      </c>
      <c r="E43" s="65"/>
    </row>
    <row r="44" spans="1:5">
      <c r="B44" s="20"/>
      <c r="C44" s="36" t="str">
        <f>"②"&amp;'【入力】基本事項入力'!Q5&amp;'【入力】基本事項入力'!R5&amp;"年度収支予算書"</f>
        <v>②令和6年度収支予算書</v>
      </c>
      <c r="D44" s="47"/>
      <c r="E44" s="66"/>
    </row>
    <row r="45" spans="1:5">
      <c r="B45" s="20"/>
      <c r="C45" s="36" t="s">
        <v>749</v>
      </c>
      <c r="D45" s="47" t="s">
        <v>791</v>
      </c>
      <c r="E45" s="66"/>
    </row>
    <row r="46" spans="1:5">
      <c r="B46" s="20"/>
      <c r="C46" s="36" t="str">
        <f>"④"&amp;'【入力】基本事項入力'!Q5&amp;'【入力】基本事項入力'!R5-1&amp;"年度事業実績報告書"</f>
        <v>④令和5年度事業実績報告書</v>
      </c>
      <c r="D46" s="47" t="s">
        <v>6</v>
      </c>
      <c r="E46" s="66"/>
    </row>
    <row r="47" spans="1:5">
      <c r="B47" s="20"/>
      <c r="C47" s="36" t="str">
        <f>"⑤"&amp;'【入力】基本事項入力'!Q5&amp;'【入力】基本事項入力'!R5-1&amp;"年度決算書・決算見込書"</f>
        <v>⑤令和5年度決算書・決算見込書</v>
      </c>
      <c r="D47" s="47"/>
      <c r="E47" s="66"/>
    </row>
    <row r="48" spans="1:5">
      <c r="B48" s="20"/>
      <c r="C48" s="36" t="s">
        <v>784</v>
      </c>
      <c r="D48" s="47" t="s">
        <v>247</v>
      </c>
      <c r="E48" s="66"/>
    </row>
    <row r="49" spans="1:5" ht="18.75">
      <c r="B49" s="21"/>
      <c r="C49" s="37" t="s">
        <v>306</v>
      </c>
      <c r="D49" s="48" t="s">
        <v>655</v>
      </c>
      <c r="E49" s="67"/>
    </row>
    <row r="50" spans="1:5">
      <c r="B50" s="13" t="s">
        <v>779</v>
      </c>
      <c r="C50" s="35" t="str">
        <f>"➀"&amp;'【入力】基本事項入力'!Q5&amp;'【入力】基本事項入力'!R5&amp;"年度４月分の電気料金領収書の原本"</f>
        <v>➀令和6年度４月分の電気料金領収書の原本</v>
      </c>
      <c r="D50" s="46" t="s">
        <v>732</v>
      </c>
      <c r="E50" s="65"/>
    </row>
    <row r="51" spans="1:5">
      <c r="B51" s="14"/>
      <c r="C51" s="36" t="str">
        <f>"②"&amp;'【入力】基本事項入力'!Q5&amp;'【入力】基本事項入力'!R5&amp;"年度事業計画書"</f>
        <v>②令和6年度事業計画書</v>
      </c>
      <c r="D51" s="49" t="s">
        <v>780</v>
      </c>
      <c r="E51" s="68" t="s">
        <v>426</v>
      </c>
    </row>
    <row r="52" spans="1:5">
      <c r="B52" s="14"/>
      <c r="C52" s="36" t="str">
        <f>"③"&amp;'【入力】基本事項入力'!Q5&amp;'【入力】基本事項入力'!R5&amp;"年度収支予算書"</f>
        <v>③令和6年度収支予算書</v>
      </c>
      <c r="D52" s="50"/>
      <c r="E52" s="69"/>
    </row>
    <row r="53" spans="1:5" ht="26" customHeight="1">
      <c r="B53" s="14"/>
      <c r="C53" s="36" t="str">
        <f>"④"&amp;'【入力】基本事項入力'!Q5&amp;'【入力】基本事項入力'!R5-1&amp;"年度事業実績報告書"</f>
        <v>④令和5年度事業実績報告書</v>
      </c>
      <c r="D53" s="51" t="s">
        <v>503</v>
      </c>
      <c r="E53" s="69"/>
    </row>
    <row r="54" spans="1:5" ht="26" customHeight="1">
      <c r="B54" s="14"/>
      <c r="C54" s="36" t="str">
        <f>"⑤"&amp;'【入力】基本事項入力'!Q5&amp;'【入力】基本事項入力'!R5-1&amp;"年度決算書・決算見込書"</f>
        <v>⑤令和5年度決算書・決算見込書</v>
      </c>
      <c r="D54" s="50"/>
      <c r="E54" s="69"/>
    </row>
    <row r="55" spans="1:5" ht="18.75">
      <c r="B55" s="15"/>
      <c r="C55" s="37" t="s">
        <v>781</v>
      </c>
      <c r="D55" s="52" t="s">
        <v>794</v>
      </c>
      <c r="E55" s="70"/>
    </row>
    <row r="56" spans="1:5" ht="26" customHeight="1">
      <c r="B56" s="22" t="s">
        <v>706</v>
      </c>
      <c r="C56" s="38" t="str">
        <f>"➀"&amp;'【入力】基本事項入力'!Q5&amp;'【入力】基本事項入力'!R5&amp;"年度事業計画書"</f>
        <v>➀令和6年度事業計画書</v>
      </c>
      <c r="D56" s="53"/>
      <c r="E56" s="71" t="s">
        <v>792</v>
      </c>
    </row>
    <row r="57" spans="1:5" ht="26" customHeight="1">
      <c r="B57" s="23"/>
      <c r="C57" s="36" t="str">
        <f>"②"&amp;'【入力】基本事項入力'!Q5&amp;'【入力】基本事項入力'!R5&amp;"年度収支予算書"</f>
        <v>②令和6年度収支予算書</v>
      </c>
      <c r="D57" s="54"/>
      <c r="E57" s="72"/>
    </row>
    <row r="58" spans="1:5" ht="26" customHeight="1">
      <c r="B58" s="23"/>
      <c r="C58" s="36" t="str">
        <f>"③"&amp;'【入力】基本事項入力'!Q5&amp;'【入力】基本事項入力'!R5-1&amp;"年度事業実績報告書"</f>
        <v>③令和5年度事業実績報告書</v>
      </c>
      <c r="D58" s="55" t="s">
        <v>798</v>
      </c>
      <c r="E58" s="72"/>
    </row>
    <row r="59" spans="1:5" ht="26" customHeight="1">
      <c r="B59" s="23"/>
      <c r="C59" s="36" t="str">
        <f>"④"&amp;'【入力】基本事項入力'!Q5&amp;'【入力】基本事項入力'!R5-1&amp;"年度収支決算書・決算見込書"</f>
        <v>④令和5年度収支決算書・決算見込書</v>
      </c>
      <c r="D59" s="56"/>
      <c r="E59" s="73"/>
    </row>
    <row r="60" spans="1:5" ht="18.75">
      <c r="B60" s="24"/>
      <c r="C60" s="37" t="s">
        <v>150</v>
      </c>
      <c r="D60" s="57" t="s">
        <v>796</v>
      </c>
      <c r="E60" s="74"/>
    </row>
    <row r="62" spans="1:5" ht="20">
      <c r="A62" s="1" t="s">
        <v>190</v>
      </c>
    </row>
  </sheetData>
  <mergeCells count="46">
    <mergeCell ref="D3:E3"/>
    <mergeCell ref="D4:E4"/>
    <mergeCell ref="D5:E5"/>
    <mergeCell ref="D6:E6"/>
    <mergeCell ref="D7:E7"/>
    <mergeCell ref="D8:E8"/>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42:E42"/>
    <mergeCell ref="D45:E45"/>
    <mergeCell ref="D48:E48"/>
    <mergeCell ref="D49:E49"/>
    <mergeCell ref="D50:E50"/>
    <mergeCell ref="D60:E60"/>
    <mergeCell ref="B4:B6"/>
    <mergeCell ref="C5:C6"/>
    <mergeCell ref="B24:B29"/>
    <mergeCell ref="C24:C27"/>
    <mergeCell ref="B30:B32"/>
    <mergeCell ref="C30:C32"/>
    <mergeCell ref="B33:B38"/>
    <mergeCell ref="C33:C38"/>
    <mergeCell ref="D43:E44"/>
    <mergeCell ref="D46:E47"/>
    <mergeCell ref="B50:B55"/>
    <mergeCell ref="D51:D52"/>
    <mergeCell ref="E51:E55"/>
    <mergeCell ref="D53:D54"/>
    <mergeCell ref="B56:B60"/>
    <mergeCell ref="E56:E59"/>
    <mergeCell ref="D58:D59"/>
    <mergeCell ref="B43:B49"/>
  </mergeCells>
  <phoneticPr fontId="1" type="Hiragana"/>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150"/>
  <sheetViews>
    <sheetView tabSelected="1" zoomScale="55" zoomScaleNormal="55" workbookViewId="0">
      <selection activeCell="H57" sqref="H57"/>
    </sheetView>
  </sheetViews>
  <sheetFormatPr defaultRowHeight="18"/>
  <cols>
    <col min="1" max="1" width="6.83203125" customWidth="1"/>
    <col min="2" max="2" width="14.125" style="76" customWidth="1"/>
    <col min="3" max="3" width="20.58203125" customWidth="1"/>
    <col min="4" max="4" width="13.83203125" customWidth="1"/>
    <col min="5" max="5" width="24.58203125" customWidth="1"/>
    <col min="6" max="6" width="31.08203125" customWidth="1"/>
    <col min="7" max="7" width="13.9140625" customWidth="1"/>
    <col min="8" max="8" width="12.9140625" customWidth="1"/>
    <col min="9" max="9" width="23.33203125" customWidth="1"/>
    <col min="10" max="10" width="25.33203125" customWidth="1"/>
    <col min="11" max="11" width="11.9140625" customWidth="1"/>
    <col min="12" max="12" width="15.1640625" customWidth="1"/>
    <col min="13" max="13" width="11.6640625" customWidth="1"/>
    <col min="14" max="14" width="45" hidden="1" customWidth="1"/>
    <col min="15" max="15" width="1.58203125" customWidth="1"/>
    <col min="16" max="16" width="11.33203125" customWidth="1"/>
    <col min="18" max="18" width="13.6640625" customWidth="1"/>
    <col min="20" max="20" width="6.33203125" customWidth="1"/>
    <col min="21" max="21" width="9.75" bestFit="1" customWidth="1"/>
    <col min="22" max="22" width="3.08203125" bestFit="1" customWidth="1"/>
    <col min="23" max="23" width="1.58203125" customWidth="1"/>
  </cols>
  <sheetData>
    <row r="1" spans="1:24" s="77" customFormat="1" ht="28.5" hidden="1" customHeight="1">
      <c r="A1" s="80" t="s">
        <v>0</v>
      </c>
      <c r="B1" s="82" t="s">
        <v>2</v>
      </c>
      <c r="C1" s="80"/>
    </row>
    <row r="2" spans="1:24" ht="20.75">
      <c r="N2" s="77"/>
      <c r="O2" s="77"/>
    </row>
    <row r="3" spans="1:24" s="78" customFormat="1" ht="29.75">
      <c r="A3" s="81" t="str">
        <f>Q5</f>
        <v>令和</v>
      </c>
      <c r="B3" s="83">
        <f>R5</f>
        <v>6</v>
      </c>
      <c r="C3" s="118" t="s">
        <v>9</v>
      </c>
      <c r="D3" s="158" t="s">
        <v>760</v>
      </c>
      <c r="I3" s="254"/>
      <c r="J3" s="271" t="s">
        <v>10</v>
      </c>
      <c r="K3" s="283"/>
      <c r="L3" s="299"/>
      <c r="M3" s="336"/>
      <c r="N3" s="77"/>
      <c r="O3" s="345"/>
      <c r="P3" s="353" t="s">
        <v>319</v>
      </c>
    </row>
    <row r="4" spans="1:24" ht="23.25">
      <c r="O4" s="346"/>
      <c r="P4" s="354" t="s">
        <v>170</v>
      </c>
      <c r="Q4" s="369"/>
      <c r="R4" s="369"/>
      <c r="S4" s="369"/>
      <c r="T4" s="369"/>
      <c r="U4" s="369"/>
      <c r="V4" s="369"/>
      <c r="W4" s="399"/>
    </row>
    <row r="5" spans="1:24" s="77" customFormat="1" ht="30" customHeight="1">
      <c r="B5" s="84" t="s">
        <v>1</v>
      </c>
      <c r="C5" s="119"/>
      <c r="D5" s="119"/>
      <c r="E5" s="173"/>
      <c r="G5" s="82"/>
      <c r="H5" s="82"/>
      <c r="I5" s="255"/>
      <c r="J5" s="255"/>
      <c r="K5" s="255"/>
      <c r="L5" s="255"/>
      <c r="M5" s="255"/>
      <c r="O5" s="347"/>
      <c r="P5" s="355" t="s">
        <v>445</v>
      </c>
      <c r="Q5" s="370" t="str">
        <f>Q7</f>
        <v>令和</v>
      </c>
      <c r="R5" s="380">
        <v>6</v>
      </c>
      <c r="S5" s="385" t="s">
        <v>9</v>
      </c>
      <c r="W5" s="400"/>
    </row>
    <row r="6" spans="1:24" s="77" customFormat="1" ht="30" customHeight="1">
      <c r="B6" s="85" t="s">
        <v>50</v>
      </c>
      <c r="C6" s="120"/>
      <c r="D6" s="120"/>
      <c r="E6" s="120"/>
      <c r="F6" s="120"/>
      <c r="G6" s="120"/>
      <c r="H6" s="120"/>
      <c r="I6" s="120"/>
      <c r="J6" s="272"/>
      <c r="K6" s="272"/>
      <c r="L6" s="300" t="s">
        <v>22</v>
      </c>
      <c r="O6" s="347"/>
      <c r="P6" s="356" t="s">
        <v>0</v>
      </c>
      <c r="Q6" s="371" t="s">
        <v>447</v>
      </c>
      <c r="R6" s="381"/>
      <c r="S6" s="386"/>
      <c r="T6" s="117"/>
      <c r="U6" s="117"/>
      <c r="V6" s="117"/>
      <c r="W6" s="401"/>
    </row>
    <row r="7" spans="1:24" s="77" customFormat="1" ht="30" customHeight="1">
      <c r="B7" s="86" t="s">
        <v>25</v>
      </c>
      <c r="C7" s="121"/>
      <c r="D7" s="121"/>
      <c r="E7" s="121"/>
      <c r="F7" s="121"/>
      <c r="G7" s="121"/>
      <c r="H7" s="121"/>
      <c r="I7" s="121"/>
      <c r="J7" s="121"/>
      <c r="K7" s="121"/>
      <c r="L7" s="301"/>
      <c r="O7" s="347"/>
      <c r="P7" s="357" t="s">
        <v>704</v>
      </c>
      <c r="Q7" s="371" t="s">
        <v>7</v>
      </c>
      <c r="R7" s="381"/>
      <c r="S7" s="386"/>
      <c r="T7" s="117"/>
      <c r="U7" s="117"/>
      <c r="V7" s="117"/>
      <c r="W7" s="401"/>
    </row>
    <row r="8" spans="1:24" s="79" customFormat="1" ht="30" customHeight="1">
      <c r="B8" s="87" t="s">
        <v>26</v>
      </c>
      <c r="C8" s="122" t="s">
        <v>29</v>
      </c>
      <c r="D8" s="122" t="s">
        <v>31</v>
      </c>
      <c r="E8" s="122" t="s">
        <v>14</v>
      </c>
      <c r="F8" s="122" t="s">
        <v>521</v>
      </c>
      <c r="G8" s="215" t="s">
        <v>32</v>
      </c>
      <c r="H8" s="215"/>
      <c r="I8" s="215"/>
      <c r="J8" s="215"/>
      <c r="K8" s="215"/>
      <c r="L8" s="302"/>
      <c r="O8" s="348"/>
      <c r="P8" s="77"/>
      <c r="Q8" s="77"/>
      <c r="R8" s="117"/>
      <c r="S8" s="117"/>
      <c r="T8" s="117"/>
      <c r="U8" s="117"/>
      <c r="V8" s="117"/>
      <c r="W8" s="401"/>
    </row>
    <row r="9" spans="1:24" s="77" customFormat="1" ht="30" customHeight="1">
      <c r="B9" s="88"/>
      <c r="C9" s="123"/>
      <c r="D9" s="159" t="s">
        <v>37</v>
      </c>
      <c r="E9" s="123" t="str">
        <f>IFERROR(VLOOKUP(C9,郵便番号!B1:I219,8,FALSE),"")</f>
        <v/>
      </c>
      <c r="F9" s="123"/>
      <c r="G9" s="216"/>
      <c r="H9" s="216"/>
      <c r="I9" s="216"/>
      <c r="J9" s="216"/>
      <c r="K9" s="216"/>
      <c r="L9" s="303"/>
      <c r="O9" s="347"/>
      <c r="R9" s="117"/>
      <c r="S9" s="117"/>
      <c r="T9" s="117"/>
      <c r="U9" s="117"/>
      <c r="V9" s="117"/>
      <c r="W9" s="402"/>
    </row>
    <row r="10" spans="1:24" s="77" customFormat="1" ht="30" customHeight="1">
      <c r="B10" s="89" t="s">
        <v>8</v>
      </c>
      <c r="C10" s="124" t="s">
        <v>582</v>
      </c>
      <c r="D10" s="160"/>
      <c r="E10" s="174"/>
      <c r="F10" s="191" t="s">
        <v>785</v>
      </c>
      <c r="G10" s="217"/>
      <c r="H10" s="217"/>
      <c r="I10" s="256">
        <f>SUM(C10:H10)</f>
        <v>0</v>
      </c>
      <c r="J10" s="273"/>
      <c r="K10" s="273"/>
      <c r="L10" s="304"/>
      <c r="O10" s="347"/>
      <c r="P10" s="358" t="s">
        <v>434</v>
      </c>
      <c r="Q10" s="372"/>
      <c r="R10" s="117"/>
      <c r="S10" s="117"/>
      <c r="T10" s="117"/>
      <c r="U10" s="117"/>
      <c r="V10" s="117"/>
      <c r="W10" s="401"/>
    </row>
    <row r="11" spans="1:24" s="77" customFormat="1" ht="30" customHeight="1">
      <c r="B11" s="90" t="s">
        <v>62</v>
      </c>
      <c r="C11" s="125"/>
      <c r="D11" s="125"/>
      <c r="E11" s="125"/>
      <c r="F11" s="125"/>
      <c r="G11" s="125"/>
      <c r="H11" s="125"/>
      <c r="I11" s="125"/>
      <c r="J11" s="125"/>
      <c r="K11" s="125"/>
      <c r="L11" s="305"/>
      <c r="O11" s="347"/>
      <c r="P11" s="359" t="s">
        <v>67</v>
      </c>
      <c r="Q11" s="373"/>
      <c r="R11" s="373"/>
      <c r="S11" s="387"/>
      <c r="T11" s="388">
        <v>45444</v>
      </c>
      <c r="U11" s="390"/>
      <c r="V11" s="117"/>
      <c r="W11" s="401"/>
    </row>
    <row r="12" spans="1:24" s="77" customFormat="1" ht="30" customHeight="1">
      <c r="B12" s="91" t="s">
        <v>49</v>
      </c>
      <c r="C12" s="126"/>
      <c r="D12" s="126"/>
      <c r="E12" s="126"/>
      <c r="F12" s="192" t="s">
        <v>55</v>
      </c>
      <c r="G12" s="218"/>
      <c r="H12" s="218"/>
      <c r="I12" s="218"/>
      <c r="J12" s="218"/>
      <c r="K12" s="218"/>
      <c r="L12" s="306"/>
      <c r="O12" s="347"/>
      <c r="P12" s="360" t="s">
        <v>430</v>
      </c>
      <c r="Q12" s="374"/>
      <c r="R12" s="382"/>
      <c r="S12" s="374" t="str">
        <f>Q5</f>
        <v>令和</v>
      </c>
      <c r="T12" s="389">
        <f>R5-1</f>
        <v>5</v>
      </c>
      <c r="U12" s="391">
        <v>45163</v>
      </c>
      <c r="V12" s="117"/>
      <c r="W12" s="401"/>
    </row>
    <row r="13" spans="1:24" s="77" customFormat="1" ht="30" customHeight="1">
      <c r="B13" s="79"/>
      <c r="C13" s="127"/>
      <c r="D13" s="161"/>
      <c r="E13" s="161"/>
      <c r="F13" s="193"/>
      <c r="G13" s="79"/>
      <c r="H13" s="79"/>
      <c r="I13" s="193"/>
      <c r="J13" s="193"/>
      <c r="K13" s="193"/>
      <c r="L13" s="193"/>
      <c r="O13" s="347"/>
      <c r="R13" s="117"/>
      <c r="S13" s="117"/>
      <c r="T13" s="117"/>
      <c r="U13" s="117"/>
      <c r="V13" s="117"/>
      <c r="W13" s="401"/>
    </row>
    <row r="14" spans="1:24" s="77" customFormat="1" ht="30" customHeight="1">
      <c r="B14" s="92" t="s">
        <v>613</v>
      </c>
      <c r="C14" s="128"/>
      <c r="D14" s="128"/>
      <c r="E14" s="175"/>
      <c r="F14" s="193"/>
      <c r="G14" s="79"/>
      <c r="H14" s="79"/>
      <c r="I14" s="193"/>
      <c r="J14" s="193"/>
      <c r="K14" s="193"/>
      <c r="L14" s="193"/>
      <c r="M14" s="337"/>
      <c r="N14" s="342"/>
      <c r="O14" s="349"/>
      <c r="R14" s="117"/>
      <c r="S14" s="117"/>
      <c r="T14" s="117"/>
      <c r="U14" s="117"/>
      <c r="V14" s="117"/>
      <c r="W14" s="401"/>
      <c r="X14" s="337"/>
    </row>
    <row r="15" spans="1:24" s="77" customFormat="1" ht="30" customHeight="1">
      <c r="B15" s="93" t="s">
        <v>428</v>
      </c>
      <c r="C15" s="129"/>
      <c r="D15" s="129"/>
      <c r="E15" s="129"/>
      <c r="F15" s="194"/>
      <c r="G15" s="219" t="s">
        <v>264</v>
      </c>
      <c r="H15" s="219"/>
      <c r="I15" s="257"/>
      <c r="J15" s="274" t="s">
        <v>417</v>
      </c>
      <c r="K15" s="284"/>
      <c r="L15" s="307"/>
      <c r="M15" s="338"/>
      <c r="N15" s="343"/>
      <c r="O15" s="350"/>
      <c r="R15" s="117"/>
      <c r="S15" s="117"/>
      <c r="T15" s="117"/>
      <c r="U15" s="117"/>
      <c r="V15" s="117"/>
      <c r="W15" s="403"/>
      <c r="X15" s="343"/>
    </row>
    <row r="16" spans="1:24" s="77" customFormat="1" ht="30" customHeight="1">
      <c r="B16" s="94" t="s">
        <v>64</v>
      </c>
      <c r="C16" s="130"/>
      <c r="D16" s="130"/>
      <c r="E16" s="130"/>
      <c r="F16" s="195"/>
      <c r="G16" s="220" t="s">
        <v>115</v>
      </c>
      <c r="H16" s="242">
        <f>SUM(F16:F18)</f>
        <v>0</v>
      </c>
      <c r="I16" s="258"/>
      <c r="J16" s="275">
        <f>IF(U19="","",U19)</f>
        <v>1560</v>
      </c>
      <c r="K16" s="285"/>
      <c r="L16" s="308"/>
      <c r="M16" s="338"/>
      <c r="N16" s="343"/>
      <c r="O16" s="350"/>
      <c r="R16" s="117"/>
      <c r="S16" s="117"/>
      <c r="T16" s="117"/>
      <c r="U16" s="117"/>
      <c r="V16" s="117"/>
      <c r="W16" s="404"/>
      <c r="X16" s="343"/>
    </row>
    <row r="17" spans="1:24" s="77" customFormat="1" ht="30" customHeight="1">
      <c r="B17" s="95" t="s">
        <v>435</v>
      </c>
      <c r="C17" s="131"/>
      <c r="D17" s="131"/>
      <c r="E17" s="131"/>
      <c r="F17" s="196"/>
      <c r="G17" s="221"/>
      <c r="H17" s="243"/>
      <c r="I17" s="259"/>
      <c r="J17" s="276">
        <f>IF(U20="","",U20)</f>
        <v>1800</v>
      </c>
      <c r="K17" s="286"/>
      <c r="L17" s="309"/>
      <c r="M17" s="339"/>
      <c r="N17" s="343"/>
      <c r="O17" s="350"/>
      <c r="R17" s="117"/>
      <c r="S17" s="117"/>
      <c r="T17" s="117"/>
      <c r="U17" s="117"/>
      <c r="V17" s="117"/>
      <c r="W17" s="405"/>
      <c r="X17" s="343"/>
    </row>
    <row r="18" spans="1:24" s="77" customFormat="1" ht="30" customHeight="1">
      <c r="B18" s="96" t="s">
        <v>279</v>
      </c>
      <c r="C18" s="132"/>
      <c r="D18" s="132"/>
      <c r="E18" s="132"/>
      <c r="F18" s="197"/>
      <c r="G18" s="222"/>
      <c r="H18" s="244"/>
      <c r="I18" s="260"/>
      <c r="J18" s="277">
        <f>IF(U21="","",U21)</f>
        <v>2600</v>
      </c>
      <c r="K18" s="287"/>
      <c r="L18" s="310"/>
      <c r="M18" s="79"/>
      <c r="O18" s="347"/>
      <c r="P18" s="361" t="s">
        <v>431</v>
      </c>
      <c r="Q18" s="375"/>
      <c r="R18" s="375"/>
      <c r="S18" s="79"/>
      <c r="T18" s="79"/>
      <c r="U18" s="79"/>
      <c r="V18" s="79"/>
      <c r="W18" s="405"/>
      <c r="X18" s="343"/>
    </row>
    <row r="19" spans="1:24" s="77" customFormat="1" ht="30" customHeight="1">
      <c r="B19" s="79"/>
      <c r="C19" s="133"/>
      <c r="D19" s="162"/>
      <c r="E19" s="162"/>
      <c r="F19" s="198"/>
      <c r="G19" s="79"/>
      <c r="H19" s="79"/>
      <c r="I19" s="198"/>
      <c r="J19" s="198"/>
      <c r="K19" s="198"/>
      <c r="L19" s="198"/>
      <c r="O19" s="347"/>
      <c r="P19" s="362" t="s">
        <v>411</v>
      </c>
      <c r="Q19" s="376" t="s">
        <v>348</v>
      </c>
      <c r="R19" s="376"/>
      <c r="S19" s="376"/>
      <c r="T19" s="376"/>
      <c r="U19" s="392">
        <v>1560</v>
      </c>
      <c r="V19" s="396" t="s">
        <v>180</v>
      </c>
      <c r="W19" s="405"/>
    </row>
    <row r="20" spans="1:24" s="77" customFormat="1" ht="30" customHeight="1">
      <c r="B20" s="97" t="s">
        <v>76</v>
      </c>
      <c r="C20" s="134"/>
      <c r="D20" s="134"/>
      <c r="E20" s="176"/>
      <c r="F20" s="199"/>
      <c r="G20" s="223"/>
      <c r="H20" s="223"/>
      <c r="I20" s="261"/>
      <c r="J20" s="261"/>
      <c r="K20" s="261"/>
      <c r="L20" s="223"/>
      <c r="O20" s="347"/>
      <c r="P20" s="363"/>
      <c r="Q20" s="377" t="s">
        <v>435</v>
      </c>
      <c r="R20" s="377"/>
      <c r="S20" s="377"/>
      <c r="T20" s="377"/>
      <c r="U20" s="393">
        <v>1800</v>
      </c>
      <c r="V20" s="397" t="s">
        <v>180</v>
      </c>
      <c r="W20" s="401"/>
    </row>
    <row r="21" spans="1:24" s="77" customFormat="1" ht="30" customHeight="1">
      <c r="B21" s="98" t="s">
        <v>437</v>
      </c>
      <c r="C21" s="135"/>
      <c r="D21" s="163"/>
      <c r="E21" s="163"/>
      <c r="F21" s="163"/>
      <c r="G21" s="163"/>
      <c r="H21" s="163"/>
      <c r="I21" s="163"/>
      <c r="J21" s="163"/>
      <c r="K21" s="163"/>
      <c r="L21" s="311" t="s">
        <v>743</v>
      </c>
      <c r="O21" s="347"/>
      <c r="P21" s="364"/>
      <c r="Q21" s="378" t="s">
        <v>279</v>
      </c>
      <c r="R21" s="383"/>
      <c r="S21" s="383"/>
      <c r="T21" s="383"/>
      <c r="U21" s="394">
        <v>2600</v>
      </c>
      <c r="V21" s="398" t="s">
        <v>180</v>
      </c>
      <c r="W21" s="401"/>
    </row>
    <row r="22" spans="1:24" s="77" customFormat="1" ht="30" customHeight="1">
      <c r="B22" s="99" t="s">
        <v>38</v>
      </c>
      <c r="C22" s="136" t="s">
        <v>29</v>
      </c>
      <c r="D22" s="136" t="s">
        <v>31</v>
      </c>
      <c r="E22" s="136" t="s">
        <v>14</v>
      </c>
      <c r="F22" s="136" t="s">
        <v>521</v>
      </c>
      <c r="G22" s="224" t="s">
        <v>32</v>
      </c>
      <c r="H22" s="245"/>
      <c r="I22" s="245"/>
      <c r="J22" s="245"/>
      <c r="K22" s="288"/>
      <c r="L22" s="312"/>
      <c r="O22" s="347"/>
      <c r="P22" s="356" t="s">
        <v>430</v>
      </c>
      <c r="Q22" s="379"/>
      <c r="R22" s="384"/>
      <c r="S22" s="379" t="str">
        <f>Q5</f>
        <v>令和</v>
      </c>
      <c r="T22" s="379">
        <f>R5-1</f>
        <v>5</v>
      </c>
      <c r="U22" s="388">
        <v>45169</v>
      </c>
      <c r="V22" s="390"/>
      <c r="W22" s="401"/>
    </row>
    <row r="23" spans="1:24" s="77" customFormat="1" ht="30" customHeight="1">
      <c r="B23" s="100"/>
      <c r="C23" s="137"/>
      <c r="D23" s="164" t="s">
        <v>37</v>
      </c>
      <c r="E23" s="177" t="str">
        <f>IFERROR(VLOOKUP(C23,郵便番号!B1:I219,8,FALSE),"")</f>
        <v/>
      </c>
      <c r="F23" s="137"/>
      <c r="G23" s="225"/>
      <c r="H23" s="246"/>
      <c r="I23" s="246"/>
      <c r="J23" s="246"/>
      <c r="K23" s="289"/>
      <c r="L23" s="313"/>
      <c r="O23" s="347"/>
      <c r="P23" s="117"/>
      <c r="Q23" s="117"/>
      <c r="R23" s="117"/>
      <c r="S23" s="117"/>
      <c r="T23" s="117"/>
      <c r="U23" s="117"/>
      <c r="V23" s="117"/>
      <c r="W23" s="401"/>
    </row>
    <row r="24" spans="1:24" s="77" customFormat="1" ht="20.75">
      <c r="B24" s="100" t="s">
        <v>454</v>
      </c>
      <c r="C24" s="138" t="s">
        <v>97</v>
      </c>
      <c r="D24" s="165" t="s">
        <v>82</v>
      </c>
      <c r="E24" s="178"/>
      <c r="F24" s="178"/>
      <c r="G24" s="226" t="s">
        <v>87</v>
      </c>
      <c r="H24" s="226"/>
      <c r="I24" s="240"/>
      <c r="J24" s="278"/>
      <c r="K24" s="239"/>
      <c r="L24" s="314"/>
      <c r="M24" s="340"/>
      <c r="N24" s="340"/>
      <c r="O24" s="351"/>
      <c r="P24" s="365" t="s">
        <v>439</v>
      </c>
      <c r="Q24" s="365"/>
      <c r="R24" s="365"/>
      <c r="S24" s="338"/>
      <c r="T24" s="338"/>
      <c r="U24" s="338"/>
      <c r="V24" s="338"/>
      <c r="W24" s="401"/>
    </row>
    <row r="25" spans="1:24" s="77" customFormat="1" ht="20.75">
      <c r="B25" s="100"/>
      <c r="C25" s="138" t="s">
        <v>38</v>
      </c>
      <c r="D25" s="166" t="s">
        <v>29</v>
      </c>
      <c r="E25" s="179" t="s">
        <v>31</v>
      </c>
      <c r="F25" s="166" t="s">
        <v>14</v>
      </c>
      <c r="G25" s="227" t="s">
        <v>521</v>
      </c>
      <c r="H25" s="247"/>
      <c r="I25" s="262" t="s">
        <v>32</v>
      </c>
      <c r="J25" s="247"/>
      <c r="K25" s="290"/>
      <c r="L25" s="315"/>
      <c r="M25" s="340"/>
      <c r="N25" s="340"/>
      <c r="O25" s="351"/>
      <c r="P25" s="356" t="s">
        <v>272</v>
      </c>
      <c r="Q25" s="379"/>
      <c r="R25" s="384"/>
      <c r="S25" s="379" t="str">
        <f>Q5</f>
        <v>令和</v>
      </c>
      <c r="T25" s="373">
        <f>R5-1</f>
        <v>5</v>
      </c>
      <c r="U25" s="395">
        <v>45163</v>
      </c>
      <c r="V25" s="338"/>
      <c r="W25" s="401"/>
    </row>
    <row r="26" spans="1:24" s="77" customFormat="1" ht="20.75">
      <c r="B26" s="100"/>
      <c r="C26" s="138"/>
      <c r="D26" s="167"/>
      <c r="E26" s="180" t="s">
        <v>37</v>
      </c>
      <c r="F26" s="167" t="str">
        <f>IFERROR(VLOOKUP(D26,郵便番号!B1:I219,8,FALSE),"")</f>
        <v/>
      </c>
      <c r="G26" s="228"/>
      <c r="H26" s="246"/>
      <c r="I26" s="225"/>
      <c r="J26" s="246"/>
      <c r="K26" s="289"/>
      <c r="L26" s="313"/>
      <c r="M26" s="341"/>
      <c r="N26" s="341"/>
      <c r="O26" s="352"/>
      <c r="P26" s="366"/>
      <c r="Q26" s="366"/>
      <c r="R26" s="366"/>
      <c r="S26" s="366"/>
      <c r="T26" s="366"/>
      <c r="U26" s="366"/>
      <c r="V26" s="366"/>
      <c r="W26" s="406"/>
    </row>
    <row r="27" spans="1:24" s="77" customFormat="1" ht="20">
      <c r="B27" s="101" t="s">
        <v>116</v>
      </c>
      <c r="C27" s="139"/>
      <c r="D27" s="139"/>
      <c r="E27" s="139"/>
      <c r="F27" s="139"/>
      <c r="G27" s="139"/>
      <c r="H27" s="139"/>
      <c r="I27" s="139"/>
      <c r="J27" s="139"/>
      <c r="K27" s="291"/>
      <c r="L27" s="316"/>
      <c r="M27" s="341"/>
      <c r="N27" s="341"/>
      <c r="O27" s="341"/>
    </row>
    <row r="28" spans="1:24" s="77" customFormat="1" ht="20.75">
      <c r="B28" s="102" t="s">
        <v>49</v>
      </c>
      <c r="C28" s="140"/>
      <c r="D28" s="168"/>
      <c r="E28" s="168"/>
      <c r="F28" s="200" t="s">
        <v>55</v>
      </c>
      <c r="G28" s="229"/>
      <c r="H28" s="229"/>
      <c r="I28" s="263"/>
      <c r="J28" s="168"/>
      <c r="K28" s="292"/>
      <c r="L28" s="317"/>
      <c r="M28" s="340"/>
      <c r="N28" s="340"/>
      <c r="O28" s="341"/>
    </row>
    <row r="29" spans="1:24" s="77" customFormat="1" ht="30" customHeight="1">
      <c r="B29" s="103" t="str">
        <f>Q5&amp;R5&amp;"年度自治公民館役員届"</f>
        <v>令和6年度自治公民館役員届</v>
      </c>
      <c r="C29" s="141"/>
      <c r="D29" s="141"/>
      <c r="E29" s="141"/>
      <c r="F29" s="141"/>
      <c r="G29" s="141"/>
      <c r="H29" s="141"/>
      <c r="I29" s="141"/>
      <c r="J29" s="141"/>
      <c r="K29" s="293"/>
      <c r="L29" s="318"/>
    </row>
    <row r="30" spans="1:24" s="77" customFormat="1" ht="30" customHeight="1">
      <c r="B30" s="104" t="s">
        <v>92</v>
      </c>
      <c r="C30" s="142" t="s">
        <v>96</v>
      </c>
      <c r="D30" s="169"/>
      <c r="E30" s="181" t="s">
        <v>97</v>
      </c>
      <c r="F30" s="201"/>
      <c r="G30" s="230" t="s">
        <v>68</v>
      </c>
      <c r="H30" s="248"/>
      <c r="I30" s="248"/>
      <c r="J30" s="248"/>
      <c r="K30" s="248"/>
      <c r="L30" s="319"/>
    </row>
    <row r="31" spans="1:24" s="77" customFormat="1" ht="30" customHeight="1">
      <c r="B31" s="104"/>
      <c r="C31" s="143"/>
      <c r="D31" s="170"/>
      <c r="E31" s="170"/>
      <c r="F31" s="170"/>
      <c r="G31" s="231"/>
      <c r="H31" s="249"/>
      <c r="I31" s="249"/>
      <c r="J31" s="249"/>
      <c r="K31" s="249"/>
      <c r="L31" s="320"/>
      <c r="N31" s="338"/>
      <c r="O31" s="344"/>
    </row>
    <row r="32" spans="1:24" s="79" customFormat="1" ht="30" customHeight="1">
      <c r="A32" s="77"/>
      <c r="B32" s="104"/>
      <c r="C32" s="143"/>
      <c r="D32" s="170"/>
      <c r="E32" s="170"/>
      <c r="F32" s="170"/>
      <c r="G32" s="231"/>
      <c r="H32" s="249"/>
      <c r="I32" s="249"/>
      <c r="J32" s="249"/>
      <c r="K32" s="249"/>
      <c r="L32" s="320"/>
      <c r="M32" s="77"/>
      <c r="O32" s="344"/>
      <c r="P32" s="77"/>
      <c r="Q32" s="77"/>
      <c r="R32" s="77"/>
      <c r="S32" s="77"/>
      <c r="T32" s="77"/>
      <c r="U32" s="77"/>
      <c r="V32" s="77"/>
      <c r="W32" s="77"/>
    </row>
    <row r="33" spans="1:23" s="77" customFormat="1" ht="30" customHeight="1">
      <c r="A33" s="79"/>
      <c r="B33" s="104"/>
      <c r="C33" s="143"/>
      <c r="D33" s="170"/>
      <c r="E33" s="170"/>
      <c r="F33" s="170"/>
      <c r="G33" s="231"/>
      <c r="H33" s="249"/>
      <c r="I33" s="249"/>
      <c r="J33" s="249"/>
      <c r="K33" s="249"/>
      <c r="L33" s="320"/>
      <c r="M33" s="79"/>
      <c r="O33" s="344"/>
      <c r="W33" s="79"/>
    </row>
    <row r="34" spans="1:23" s="77" customFormat="1" ht="30" customHeight="1">
      <c r="B34" s="104"/>
      <c r="C34" s="143"/>
      <c r="D34" s="170"/>
      <c r="E34" s="170"/>
      <c r="F34" s="170"/>
      <c r="G34" s="231"/>
      <c r="H34" s="249"/>
      <c r="I34" s="249"/>
      <c r="J34" s="249"/>
      <c r="K34" s="249"/>
      <c r="L34" s="320"/>
      <c r="O34" s="344"/>
    </row>
    <row r="35" spans="1:23" s="79" customFormat="1" ht="30" customHeight="1">
      <c r="A35" s="77"/>
      <c r="B35" s="104"/>
      <c r="C35" s="143"/>
      <c r="D35" s="170"/>
      <c r="E35" s="170"/>
      <c r="F35" s="170"/>
      <c r="G35" s="231"/>
      <c r="H35" s="249"/>
      <c r="I35" s="249"/>
      <c r="J35" s="249"/>
      <c r="K35" s="249"/>
      <c r="L35" s="320"/>
      <c r="M35" s="77"/>
      <c r="O35" s="344"/>
      <c r="P35" s="77"/>
      <c r="Q35" s="77"/>
      <c r="R35" s="77"/>
      <c r="S35" s="77"/>
      <c r="T35" s="77"/>
      <c r="U35" s="77"/>
      <c r="V35" s="77"/>
      <c r="W35" s="77"/>
    </row>
    <row r="36" spans="1:23" s="77" customFormat="1" ht="30" customHeight="1">
      <c r="A36" s="79"/>
      <c r="B36" s="104"/>
      <c r="C36" s="143"/>
      <c r="D36" s="170"/>
      <c r="E36" s="170"/>
      <c r="F36" s="170"/>
      <c r="G36" s="231"/>
      <c r="H36" s="249"/>
      <c r="I36" s="249"/>
      <c r="J36" s="249"/>
      <c r="K36" s="249"/>
      <c r="L36" s="320"/>
      <c r="M36" s="79"/>
      <c r="P36" s="79"/>
      <c r="Q36" s="79"/>
      <c r="R36" s="79"/>
      <c r="W36" s="79"/>
    </row>
    <row r="37" spans="1:23" s="77" customFormat="1" ht="30" customHeight="1">
      <c r="B37" s="105"/>
      <c r="C37" s="144"/>
      <c r="D37" s="171"/>
      <c r="E37" s="171"/>
      <c r="F37" s="171"/>
      <c r="G37" s="232"/>
      <c r="H37" s="250"/>
      <c r="I37" s="250"/>
      <c r="J37" s="250"/>
      <c r="K37" s="250"/>
      <c r="L37" s="321"/>
      <c r="N37" s="344"/>
      <c r="O37" s="344"/>
      <c r="P37" s="367"/>
      <c r="Q37" s="367"/>
      <c r="R37" s="161"/>
    </row>
    <row r="38" spans="1:23" s="77" customFormat="1" ht="30" customHeight="1">
      <c r="B38" s="106" t="s">
        <v>612</v>
      </c>
      <c r="C38" s="145"/>
      <c r="D38" s="145"/>
      <c r="E38" s="182"/>
      <c r="F38" s="202"/>
      <c r="G38" s="233"/>
      <c r="H38" s="233"/>
      <c r="I38" s="233"/>
      <c r="J38" s="233"/>
      <c r="K38" s="294"/>
      <c r="L38" s="322"/>
      <c r="N38" s="338"/>
      <c r="O38" s="338"/>
      <c r="P38" s="367"/>
      <c r="Q38" s="367"/>
      <c r="R38" s="161"/>
    </row>
    <row r="39" spans="1:23" s="77" customFormat="1" ht="30" customHeight="1">
      <c r="B39" s="107" t="s">
        <v>713</v>
      </c>
      <c r="C39" s="146"/>
      <c r="D39" s="146"/>
      <c r="E39" s="183"/>
      <c r="F39" s="203"/>
      <c r="G39" s="234"/>
      <c r="H39" s="234"/>
      <c r="I39" s="234"/>
      <c r="J39" s="234"/>
      <c r="K39" s="234"/>
      <c r="L39" s="323"/>
      <c r="N39" s="338"/>
      <c r="O39" s="344"/>
      <c r="P39" s="368"/>
      <c r="Q39" s="368"/>
      <c r="R39" s="162"/>
    </row>
    <row r="40" spans="1:23" s="77" customFormat="1" ht="30" customHeight="1">
      <c r="B40" s="108" t="s">
        <v>761</v>
      </c>
      <c r="C40" s="147"/>
      <c r="D40" s="147"/>
      <c r="E40" s="184"/>
      <c r="F40" s="204"/>
      <c r="G40" s="204"/>
      <c r="H40" s="204"/>
      <c r="I40" s="204"/>
      <c r="J40" s="204"/>
      <c r="K40" s="204"/>
      <c r="L40" s="324" t="s">
        <v>22</v>
      </c>
      <c r="N40" s="338"/>
      <c r="O40" s="344"/>
      <c r="P40" s="367"/>
      <c r="Q40" s="367"/>
      <c r="R40" s="162"/>
    </row>
    <row r="41" spans="1:23" s="77" customFormat="1" ht="30" customHeight="1">
      <c r="B41" s="109"/>
      <c r="C41" s="148"/>
      <c r="D41" s="148"/>
      <c r="E41" s="185"/>
      <c r="F41" s="205"/>
      <c r="G41" s="205"/>
      <c r="H41" s="205"/>
      <c r="I41" s="205"/>
      <c r="J41" s="205"/>
      <c r="K41" s="205"/>
      <c r="L41" s="325"/>
      <c r="N41" s="338"/>
      <c r="O41" s="344"/>
      <c r="P41" s="367"/>
      <c r="Q41" s="367"/>
      <c r="R41" s="162"/>
    </row>
    <row r="42" spans="1:23" s="77" customFormat="1" ht="30" customHeight="1">
      <c r="B42" s="110" t="s">
        <v>763</v>
      </c>
      <c r="C42" s="149"/>
      <c r="D42" s="149"/>
      <c r="E42" s="186"/>
      <c r="F42" s="206"/>
      <c r="G42" s="206"/>
      <c r="H42" s="206"/>
      <c r="I42" s="264" t="s">
        <v>22</v>
      </c>
      <c r="J42" s="279"/>
      <c r="K42" s="279"/>
      <c r="L42" s="326" t="s">
        <v>22</v>
      </c>
      <c r="N42" s="344" t="s">
        <v>214</v>
      </c>
      <c r="O42" s="344"/>
      <c r="P42" s="367"/>
      <c r="Q42" s="367"/>
      <c r="R42" s="161"/>
    </row>
    <row r="43" spans="1:23" s="77" customFormat="1" ht="30" customHeight="1">
      <c r="B43" s="111"/>
      <c r="C43" s="150"/>
      <c r="D43" s="150"/>
      <c r="E43" s="187"/>
      <c r="F43" s="207"/>
      <c r="G43" s="207"/>
      <c r="H43" s="207"/>
      <c r="I43" s="265" t="s">
        <v>22</v>
      </c>
      <c r="J43" s="280"/>
      <c r="K43" s="280"/>
      <c r="L43" s="327" t="s">
        <v>22</v>
      </c>
      <c r="N43" s="344" t="s">
        <v>762</v>
      </c>
      <c r="O43" s="344"/>
    </row>
    <row r="44" spans="1:23" s="77" customFormat="1" ht="30" customHeight="1">
      <c r="B44" s="112" t="s">
        <v>764</v>
      </c>
      <c r="C44" s="151"/>
      <c r="D44" s="151"/>
      <c r="E44" s="188"/>
      <c r="F44" s="208"/>
      <c r="G44" s="235"/>
      <c r="H44" s="235"/>
      <c r="I44" s="266"/>
      <c r="J44" s="235"/>
      <c r="K44" s="235"/>
      <c r="L44" s="328"/>
      <c r="N44" s="344" t="s">
        <v>648</v>
      </c>
      <c r="O44" s="344"/>
    </row>
    <row r="45" spans="1:23" s="77" customFormat="1" ht="30" customHeight="1">
      <c r="B45" s="111"/>
      <c r="C45" s="150"/>
      <c r="D45" s="150"/>
      <c r="E45" s="187"/>
      <c r="F45" s="209"/>
      <c r="G45" s="236"/>
      <c r="H45" s="236"/>
      <c r="I45" s="267"/>
      <c r="J45" s="236"/>
      <c r="K45" s="236"/>
      <c r="L45" s="329"/>
      <c r="N45" s="344" t="s">
        <v>28</v>
      </c>
      <c r="O45" s="344"/>
    </row>
    <row r="46" spans="1:23" s="77" customFormat="1" ht="40" customHeight="1">
      <c r="B46" s="113" t="s">
        <v>552</v>
      </c>
      <c r="C46" s="152"/>
      <c r="D46" s="152"/>
      <c r="E46" s="189"/>
      <c r="F46" s="210"/>
      <c r="G46" s="210"/>
      <c r="H46" s="210"/>
      <c r="I46" s="210"/>
      <c r="J46" s="210"/>
      <c r="K46" s="210"/>
      <c r="L46" s="330"/>
      <c r="N46" s="344"/>
      <c r="O46" s="344"/>
    </row>
    <row r="47" spans="1:23" s="77" customFormat="1" ht="40" customHeight="1">
      <c r="B47" s="114" t="s">
        <v>799</v>
      </c>
      <c r="C47" s="153"/>
      <c r="D47" s="153"/>
      <c r="E47" s="153"/>
      <c r="F47" s="211" t="s">
        <v>8</v>
      </c>
      <c r="G47" s="237"/>
      <c r="H47" s="251"/>
      <c r="I47" s="268"/>
      <c r="J47" s="281" t="s">
        <v>741</v>
      </c>
      <c r="K47" s="295"/>
      <c r="L47" s="331"/>
      <c r="N47" s="344" t="s">
        <v>16</v>
      </c>
      <c r="O47" s="344"/>
    </row>
    <row r="48" spans="1:23" s="77" customFormat="1" ht="30" customHeight="1">
      <c r="B48" s="103" t="s">
        <v>323</v>
      </c>
      <c r="C48" s="141"/>
      <c r="D48" s="141"/>
      <c r="E48" s="141"/>
      <c r="F48" s="141"/>
      <c r="G48" s="141"/>
      <c r="H48" s="141"/>
      <c r="I48" s="141"/>
      <c r="J48" s="141"/>
      <c r="K48" s="293"/>
      <c r="L48" s="318"/>
      <c r="N48" s="338" t="s">
        <v>574</v>
      </c>
      <c r="O48" s="344"/>
    </row>
    <row r="49" spans="2:22" s="77" customFormat="1" ht="30" customHeight="1">
      <c r="B49" s="115" t="s">
        <v>746</v>
      </c>
      <c r="C49" s="154"/>
      <c r="D49" s="154"/>
      <c r="E49" s="154"/>
      <c r="F49" s="212"/>
      <c r="G49" s="238"/>
      <c r="H49" s="252"/>
      <c r="I49" s="252"/>
      <c r="J49" s="252"/>
      <c r="K49" s="296"/>
      <c r="L49" s="332"/>
      <c r="N49" s="77" t="s">
        <v>747</v>
      </c>
    </row>
    <row r="50" spans="2:22" s="77" customFormat="1" ht="48" customHeight="1">
      <c r="B50" s="115" t="s">
        <v>744</v>
      </c>
      <c r="C50" s="155"/>
      <c r="D50" s="155"/>
      <c r="E50" s="156"/>
      <c r="F50" s="213"/>
      <c r="G50" s="239"/>
      <c r="H50" s="239"/>
      <c r="I50" s="239"/>
      <c r="J50" s="165"/>
      <c r="K50" s="297" t="s">
        <v>606</v>
      </c>
      <c r="L50" s="333"/>
      <c r="N50" s="338" t="s">
        <v>196</v>
      </c>
      <c r="O50" s="344"/>
      <c r="S50" s="79"/>
      <c r="T50" s="79"/>
      <c r="U50" s="79"/>
      <c r="V50" s="79"/>
    </row>
    <row r="51" spans="2:22" s="77" customFormat="1" ht="30" customHeight="1">
      <c r="B51" s="115" t="s">
        <v>745</v>
      </c>
      <c r="C51" s="156"/>
      <c r="D51" s="172" t="str">
        <f>Q5&amp;R5-1&amp;"年度の利用状況を記入してください"</f>
        <v>令和5年度の利用状況を記入してください</v>
      </c>
      <c r="E51" s="155"/>
      <c r="F51" s="155"/>
      <c r="G51" s="240" t="s">
        <v>742</v>
      </c>
      <c r="H51" s="253"/>
      <c r="I51" s="269"/>
      <c r="J51" s="282" t="s">
        <v>496</v>
      </c>
      <c r="K51" s="298"/>
      <c r="L51" s="334"/>
      <c r="N51" s="344"/>
      <c r="O51" s="344"/>
      <c r="P51" s="79"/>
      <c r="Q51" s="79"/>
      <c r="R51" s="79"/>
    </row>
    <row r="52" spans="2:22" s="77" customFormat="1" ht="30" customHeight="1">
      <c r="B52" s="116" t="s">
        <v>109</v>
      </c>
      <c r="C52" s="157"/>
      <c r="D52" s="157"/>
      <c r="E52" s="190"/>
      <c r="F52" s="214"/>
      <c r="G52" s="241"/>
      <c r="H52" s="241"/>
      <c r="I52" s="270" t="s">
        <v>270</v>
      </c>
      <c r="J52" s="241"/>
      <c r="K52" s="241"/>
      <c r="L52" s="335"/>
      <c r="N52" s="344" t="s">
        <v>464</v>
      </c>
      <c r="O52" s="344"/>
    </row>
    <row r="53" spans="2:22" s="77" customFormat="1" ht="30" customHeight="1">
      <c r="N53" s="344" t="s">
        <v>479</v>
      </c>
      <c r="O53" s="344"/>
      <c r="S53" s="79"/>
      <c r="T53" s="79"/>
      <c r="U53" s="79"/>
      <c r="V53" s="79"/>
    </row>
    <row r="54" spans="2:22" s="77" customFormat="1" ht="30" customHeight="1">
      <c r="N54" s="344" t="s">
        <v>748</v>
      </c>
      <c r="O54" s="344"/>
      <c r="P54" s="79"/>
      <c r="Q54" s="79"/>
      <c r="R54" s="79"/>
    </row>
    <row r="55" spans="2:22" s="77" customFormat="1" ht="30" customHeight="1">
      <c r="B55" s="79"/>
      <c r="N55" s="344"/>
      <c r="O55" s="344"/>
    </row>
    <row r="56" spans="2:22" s="77" customFormat="1" ht="30" customHeight="1">
      <c r="B56" s="79"/>
      <c r="N56" s="344"/>
      <c r="O56" s="344"/>
    </row>
    <row r="57" spans="2:22" s="77" customFormat="1" ht="30" customHeight="1">
      <c r="B57" s="79"/>
      <c r="N57" s="344"/>
      <c r="O57" s="344"/>
    </row>
    <row r="58" spans="2:22" s="77" customFormat="1" ht="30" customHeight="1">
      <c r="B58" s="79"/>
      <c r="N58" s="344"/>
      <c r="O58" s="344"/>
    </row>
    <row r="59" spans="2:22" s="77" customFormat="1" ht="30" customHeight="1">
      <c r="B59" s="79"/>
      <c r="N59" s="344"/>
      <c r="O59" s="344"/>
    </row>
    <row r="60" spans="2:22" s="77" customFormat="1" ht="30" customHeight="1">
      <c r="N60" s="344"/>
      <c r="O60" s="344"/>
    </row>
    <row r="61" spans="2:22" s="77" customFormat="1" ht="30" customHeight="1">
      <c r="N61" s="338"/>
      <c r="O61" s="344"/>
    </row>
    <row r="62" spans="2:22" s="77" customFormat="1" ht="30" customHeight="1">
      <c r="N62" s="338"/>
      <c r="O62" s="344"/>
    </row>
    <row r="63" spans="2:22" s="77" customFormat="1" ht="30" customHeight="1">
      <c r="N63" s="161"/>
      <c r="O63" s="162"/>
    </row>
    <row r="64" spans="2:22" s="77" customFormat="1" ht="30" customHeight="1">
      <c r="N64" s="161"/>
      <c r="O64" s="162"/>
    </row>
    <row r="65" spans="2:2" s="77" customFormat="1" ht="30" customHeight="1"/>
    <row r="66" spans="2:2" s="77" customFormat="1" ht="30" customHeight="1"/>
    <row r="67" spans="2:2" s="77" customFormat="1" ht="30" customHeight="1"/>
    <row r="68" spans="2:2" s="77" customFormat="1" ht="30" customHeight="1"/>
    <row r="69" spans="2:2" s="77" customFormat="1" ht="20"/>
    <row r="70" spans="2:2" s="77" customFormat="1" ht="20"/>
    <row r="71" spans="2:2" s="77" customFormat="1" ht="20">
      <c r="B71" s="79"/>
    </row>
    <row r="72" spans="2:2" s="77" customFormat="1" ht="20">
      <c r="B72" s="79"/>
    </row>
    <row r="73" spans="2:2" s="77" customFormat="1" ht="20">
      <c r="B73" s="79"/>
    </row>
    <row r="74" spans="2:2" s="77" customFormat="1" ht="20">
      <c r="B74" s="79"/>
    </row>
    <row r="75" spans="2:2" s="77" customFormat="1" ht="20">
      <c r="B75" s="79"/>
    </row>
    <row r="76" spans="2:2" s="77" customFormat="1" ht="20">
      <c r="B76" s="79"/>
    </row>
    <row r="77" spans="2:2" s="77" customFormat="1" ht="20">
      <c r="B77" s="79"/>
    </row>
    <row r="78" spans="2:2" s="77" customFormat="1" ht="20">
      <c r="B78" s="79"/>
    </row>
    <row r="79" spans="2:2" s="77" customFormat="1" ht="20">
      <c r="B79" s="79"/>
    </row>
    <row r="80" spans="2:2" s="77" customFormat="1" ht="20">
      <c r="B80" s="79"/>
    </row>
    <row r="81" spans="2:2" s="77" customFormat="1" ht="20">
      <c r="B81" s="79"/>
    </row>
    <row r="82" spans="2:2" s="77" customFormat="1" ht="20">
      <c r="B82" s="79"/>
    </row>
    <row r="83" spans="2:2" s="77" customFormat="1" ht="20">
      <c r="B83" s="79"/>
    </row>
    <row r="84" spans="2:2" s="77" customFormat="1" ht="20">
      <c r="B84" s="79"/>
    </row>
    <row r="85" spans="2:2" s="77" customFormat="1" ht="20">
      <c r="B85" s="79"/>
    </row>
    <row r="86" spans="2:2" s="77" customFormat="1" ht="20">
      <c r="B86" s="79"/>
    </row>
    <row r="87" spans="2:2" s="77" customFormat="1" ht="20">
      <c r="B87" s="79"/>
    </row>
    <row r="88" spans="2:2" s="77" customFormat="1" ht="20">
      <c r="B88" s="79"/>
    </row>
    <row r="89" spans="2:2" s="77" customFormat="1" ht="20">
      <c r="B89" s="79"/>
    </row>
    <row r="90" spans="2:2" s="77" customFormat="1" ht="20">
      <c r="B90" s="79"/>
    </row>
    <row r="91" spans="2:2" s="77" customFormat="1" ht="20">
      <c r="B91" s="79"/>
    </row>
    <row r="92" spans="2:2" s="77" customFormat="1" ht="20">
      <c r="B92" s="79"/>
    </row>
    <row r="93" spans="2:2" s="77" customFormat="1" ht="20">
      <c r="B93" s="79"/>
    </row>
    <row r="94" spans="2:2" s="77" customFormat="1" ht="20">
      <c r="B94" s="79"/>
    </row>
    <row r="95" spans="2:2" s="77" customFormat="1" ht="20">
      <c r="B95" s="79"/>
    </row>
    <row r="96" spans="2:2" s="77" customFormat="1" ht="20">
      <c r="B96" s="79"/>
    </row>
    <row r="97" spans="2:2" s="77" customFormat="1" ht="20">
      <c r="B97" s="79"/>
    </row>
    <row r="98" spans="2:2" s="77" customFormat="1" ht="20">
      <c r="B98" s="79"/>
    </row>
    <row r="99" spans="2:2" s="77" customFormat="1" ht="20">
      <c r="B99" s="79"/>
    </row>
    <row r="100" spans="2:2" s="77" customFormat="1" ht="20">
      <c r="B100" s="79"/>
    </row>
    <row r="101" spans="2:2" s="77" customFormat="1" ht="20">
      <c r="B101" s="79"/>
    </row>
    <row r="102" spans="2:2" s="77" customFormat="1" ht="20">
      <c r="B102" s="79"/>
    </row>
    <row r="103" spans="2:2" s="77" customFormat="1" ht="20">
      <c r="B103" s="79"/>
    </row>
    <row r="104" spans="2:2" s="77" customFormat="1" ht="20">
      <c r="B104" s="79"/>
    </row>
    <row r="105" spans="2:2" s="77" customFormat="1" ht="20">
      <c r="B105" s="79"/>
    </row>
    <row r="106" spans="2:2" s="77" customFormat="1" ht="20">
      <c r="B106" s="79"/>
    </row>
    <row r="107" spans="2:2" s="77" customFormat="1" ht="20">
      <c r="B107" s="79"/>
    </row>
    <row r="108" spans="2:2" s="77" customFormat="1" ht="20">
      <c r="B108" s="79"/>
    </row>
    <row r="109" spans="2:2" s="77" customFormat="1" ht="20">
      <c r="B109" s="79"/>
    </row>
    <row r="110" spans="2:2" s="77" customFormat="1" ht="20">
      <c r="B110" s="79"/>
    </row>
    <row r="111" spans="2:2" s="77" customFormat="1" ht="20">
      <c r="B111" s="79"/>
    </row>
    <row r="112" spans="2:2" s="77" customFormat="1" ht="20">
      <c r="B112" s="79"/>
    </row>
    <row r="113" spans="2:15" s="77" customFormat="1" ht="20">
      <c r="B113" s="79"/>
    </row>
    <row r="114" spans="2:15" s="77" customFormat="1" ht="20">
      <c r="B114" s="79"/>
    </row>
    <row r="115" spans="2:15" s="77" customFormat="1" ht="20">
      <c r="B115" s="79"/>
    </row>
    <row r="116" spans="2:15" s="77" customFormat="1" ht="20">
      <c r="B116" s="79"/>
    </row>
    <row r="117" spans="2:15" s="77" customFormat="1" ht="20">
      <c r="B117" s="79"/>
    </row>
    <row r="118" spans="2:15" s="77" customFormat="1" ht="20">
      <c r="B118" s="79"/>
    </row>
    <row r="119" spans="2:15" s="77" customFormat="1" ht="20">
      <c r="B119" s="79"/>
    </row>
    <row r="120" spans="2:15" s="77" customFormat="1" ht="20">
      <c r="B120" s="79"/>
    </row>
    <row r="121" spans="2:15" s="77" customFormat="1" ht="20">
      <c r="B121" s="79"/>
    </row>
    <row r="122" spans="2:15" s="77" customFormat="1" ht="20">
      <c r="B122" s="79"/>
    </row>
    <row r="123" spans="2:15" s="77" customFormat="1" ht="20">
      <c r="B123" s="79"/>
    </row>
    <row r="124" spans="2:15" s="77" customFormat="1" ht="20">
      <c r="B124" s="117"/>
      <c r="C124" s="117"/>
      <c r="D124" s="117"/>
      <c r="E124" s="117"/>
      <c r="F124" s="117"/>
      <c r="G124" s="117"/>
      <c r="H124" s="117"/>
      <c r="I124" s="117"/>
      <c r="J124" s="117"/>
      <c r="K124" s="117"/>
      <c r="L124" s="117"/>
      <c r="N124" s="117"/>
      <c r="O124" s="117"/>
    </row>
    <row r="125" spans="2:15" s="77" customFormat="1" ht="20">
      <c r="B125" s="117"/>
      <c r="C125" s="117"/>
      <c r="D125" s="117"/>
      <c r="E125" s="117"/>
      <c r="F125" s="117"/>
      <c r="G125" s="117"/>
      <c r="H125" s="117"/>
      <c r="I125" s="117"/>
      <c r="J125" s="117"/>
      <c r="K125" s="117"/>
      <c r="L125" s="117"/>
      <c r="N125" s="117"/>
      <c r="O125" s="117"/>
    </row>
    <row r="126" spans="2:15" s="77" customFormat="1" ht="20">
      <c r="B126" s="117"/>
      <c r="C126" s="117"/>
      <c r="D126" s="117"/>
      <c r="E126" s="117"/>
      <c r="F126" s="117"/>
      <c r="G126" s="117"/>
      <c r="H126" s="117"/>
      <c r="I126" s="117"/>
      <c r="J126" s="117"/>
      <c r="K126" s="117"/>
      <c r="L126" s="117"/>
      <c r="N126" s="117"/>
      <c r="O126" s="117"/>
    </row>
    <row r="127" spans="2:15" s="77" customFormat="1" ht="20">
      <c r="B127" s="117"/>
      <c r="C127" s="117"/>
      <c r="D127" s="117"/>
      <c r="E127" s="117"/>
      <c r="F127" s="117"/>
      <c r="G127" s="117"/>
      <c r="H127" s="117"/>
      <c r="I127" s="117"/>
      <c r="J127" s="117"/>
      <c r="K127" s="117"/>
      <c r="L127" s="117"/>
      <c r="N127" s="117"/>
      <c r="O127" s="117"/>
    </row>
    <row r="128" spans="2:15" s="77" customFormat="1" ht="20">
      <c r="B128" s="117"/>
      <c r="C128" s="117"/>
      <c r="D128" s="117"/>
      <c r="E128" s="117"/>
      <c r="F128" s="117"/>
      <c r="G128" s="117"/>
      <c r="H128" s="117"/>
      <c r="I128" s="117"/>
      <c r="J128" s="117"/>
      <c r="K128" s="117"/>
      <c r="L128" s="117"/>
      <c r="N128" s="117"/>
      <c r="O128" s="117"/>
    </row>
    <row r="129" spans="1:23" s="77" customFormat="1" ht="20">
      <c r="B129" s="117"/>
      <c r="C129" s="117"/>
      <c r="D129" s="117"/>
      <c r="E129" s="117"/>
      <c r="F129" s="117"/>
      <c r="G129" s="117"/>
      <c r="H129" s="117"/>
      <c r="I129" s="117"/>
      <c r="J129" s="117"/>
      <c r="K129" s="117"/>
      <c r="L129" s="117"/>
      <c r="N129" s="117"/>
      <c r="O129" s="117"/>
    </row>
    <row r="130" spans="1:23" s="77" customFormat="1" ht="20">
      <c r="B130" s="117"/>
      <c r="C130" s="117"/>
      <c r="D130" s="117"/>
      <c r="E130" s="117"/>
      <c r="F130" s="117"/>
      <c r="G130" s="117"/>
      <c r="H130" s="117"/>
      <c r="I130" s="117"/>
      <c r="J130" s="117"/>
      <c r="K130" s="117"/>
      <c r="L130" s="117"/>
      <c r="N130" s="117"/>
      <c r="O130" s="117"/>
    </row>
    <row r="131" spans="1:23" s="77" customFormat="1" ht="20">
      <c r="B131" s="117"/>
      <c r="C131" s="117"/>
      <c r="D131" s="117"/>
      <c r="E131" s="117"/>
      <c r="F131" s="117"/>
      <c r="G131" s="117"/>
      <c r="H131" s="117"/>
      <c r="I131" s="117"/>
      <c r="J131" s="117"/>
      <c r="K131" s="117"/>
      <c r="L131" s="117"/>
      <c r="N131" s="117"/>
      <c r="O131" s="117"/>
    </row>
    <row r="132" spans="1:23" s="77" customFormat="1" ht="20">
      <c r="B132" s="117"/>
      <c r="C132" s="117"/>
      <c r="D132" s="117"/>
      <c r="E132" s="117"/>
      <c r="F132" s="117"/>
      <c r="G132" s="117"/>
      <c r="H132" s="117"/>
      <c r="I132" s="117"/>
      <c r="J132" s="117"/>
      <c r="K132" s="117"/>
      <c r="L132" s="117"/>
      <c r="N132" s="117"/>
      <c r="O132" s="117"/>
    </row>
    <row r="133" spans="1:23" s="77" customFormat="1" ht="20">
      <c r="B133" s="117"/>
      <c r="C133" s="117"/>
      <c r="D133" s="117"/>
      <c r="E133" s="117"/>
      <c r="F133" s="117"/>
      <c r="G133" s="117"/>
      <c r="H133" s="117"/>
      <c r="I133" s="117"/>
      <c r="J133" s="117"/>
      <c r="K133" s="117"/>
      <c r="L133" s="117"/>
      <c r="N133" s="117"/>
      <c r="O133" s="117"/>
    </row>
    <row r="134" spans="1:23" s="77" customFormat="1" ht="20">
      <c r="B134" s="117"/>
      <c r="C134" s="117"/>
      <c r="D134" s="117"/>
      <c r="E134" s="117"/>
      <c r="F134" s="117"/>
      <c r="G134" s="117"/>
      <c r="H134" s="117"/>
      <c r="I134" s="117"/>
      <c r="J134" s="117"/>
      <c r="K134" s="117"/>
      <c r="L134" s="117"/>
      <c r="N134" s="117"/>
      <c r="O134" s="117"/>
    </row>
    <row r="135" spans="1:23" s="77" customFormat="1" ht="20">
      <c r="B135" s="117"/>
      <c r="C135" s="117"/>
      <c r="D135" s="117"/>
      <c r="E135" s="117"/>
      <c r="F135" s="117"/>
      <c r="G135" s="117"/>
      <c r="H135" s="117"/>
      <c r="I135" s="117"/>
      <c r="J135" s="117"/>
      <c r="K135" s="117"/>
      <c r="L135" s="117"/>
      <c r="N135" s="117"/>
      <c r="O135" s="117"/>
    </row>
    <row r="136" spans="1:23" s="77" customFormat="1" ht="20">
      <c r="B136" s="117"/>
      <c r="C136" s="117"/>
      <c r="D136" s="117"/>
      <c r="E136" s="117"/>
      <c r="F136" s="117"/>
      <c r="G136" s="117"/>
      <c r="H136" s="117"/>
      <c r="I136" s="117"/>
      <c r="J136" s="117"/>
      <c r="K136" s="117"/>
      <c r="L136" s="117"/>
      <c r="N136" s="117"/>
      <c r="O136" s="117"/>
    </row>
    <row r="137" spans="1:23" ht="20">
      <c r="A137" s="77"/>
      <c r="M137" s="77"/>
      <c r="P137" s="77"/>
      <c r="Q137" s="77"/>
      <c r="R137" s="77"/>
      <c r="S137" s="77"/>
      <c r="T137" s="77"/>
      <c r="U137" s="77"/>
      <c r="V137" s="77"/>
      <c r="W137" s="77"/>
    </row>
    <row r="138" spans="1:23" ht="20">
      <c r="P138" s="77"/>
      <c r="Q138" s="77"/>
      <c r="R138" s="77"/>
      <c r="S138" s="77"/>
      <c r="T138" s="77"/>
      <c r="U138" s="77"/>
      <c r="V138" s="77"/>
    </row>
    <row r="139" spans="1:23" ht="20">
      <c r="P139" s="77"/>
      <c r="Q139" s="77"/>
      <c r="R139" s="77"/>
      <c r="S139" s="77"/>
      <c r="T139" s="77"/>
      <c r="U139" s="77"/>
      <c r="V139" s="77"/>
    </row>
    <row r="140" spans="1:23" ht="20">
      <c r="P140" s="77"/>
      <c r="Q140" s="77"/>
      <c r="R140" s="77"/>
      <c r="S140" s="77"/>
      <c r="T140" s="77"/>
      <c r="U140" s="77"/>
      <c r="V140" s="77"/>
    </row>
    <row r="141" spans="1:23" ht="20">
      <c r="P141" s="77"/>
      <c r="Q141" s="77"/>
      <c r="R141" s="77"/>
      <c r="S141" s="77"/>
      <c r="T141" s="77"/>
      <c r="U141" s="77"/>
      <c r="V141" s="77"/>
    </row>
    <row r="142" spans="1:23" ht="20">
      <c r="P142" s="77"/>
      <c r="Q142" s="77"/>
      <c r="R142" s="77"/>
      <c r="S142" s="77"/>
      <c r="T142" s="77"/>
      <c r="U142" s="77"/>
      <c r="V142" s="77"/>
    </row>
    <row r="143" spans="1:23" ht="20">
      <c r="P143" s="77"/>
      <c r="Q143" s="77"/>
      <c r="R143" s="77"/>
      <c r="S143" s="77"/>
      <c r="T143" s="77"/>
      <c r="U143" s="77"/>
      <c r="V143" s="77"/>
    </row>
    <row r="144" spans="1:23" ht="20">
      <c r="P144" s="77"/>
      <c r="Q144" s="77"/>
      <c r="R144" s="77"/>
      <c r="S144" s="77"/>
      <c r="T144" s="77"/>
      <c r="U144" s="77"/>
      <c r="V144" s="77"/>
    </row>
    <row r="145" spans="16:22" ht="20">
      <c r="P145" s="77"/>
      <c r="Q145" s="77"/>
      <c r="R145" s="77"/>
      <c r="S145" s="77"/>
      <c r="T145" s="77"/>
      <c r="U145" s="77"/>
      <c r="V145" s="77"/>
    </row>
    <row r="146" spans="16:22" ht="20">
      <c r="P146" s="77"/>
      <c r="Q146" s="77"/>
      <c r="R146" s="77"/>
      <c r="S146" s="77"/>
      <c r="T146" s="77"/>
      <c r="U146" s="77"/>
      <c r="V146" s="77"/>
    </row>
    <row r="147" spans="16:22" ht="20">
      <c r="P147" s="77"/>
      <c r="Q147" s="77"/>
      <c r="R147" s="77"/>
      <c r="S147" s="77"/>
      <c r="T147" s="77"/>
      <c r="U147" s="77"/>
      <c r="V147" s="77"/>
    </row>
    <row r="148" spans="16:22" ht="20">
      <c r="P148" s="77"/>
      <c r="Q148" s="77"/>
      <c r="R148" s="77"/>
      <c r="S148" s="77"/>
      <c r="T148" s="77"/>
      <c r="U148" s="77"/>
      <c r="V148" s="77"/>
    </row>
    <row r="149" spans="16:22" ht="20">
      <c r="P149" s="77"/>
      <c r="Q149" s="77"/>
      <c r="R149" s="77"/>
      <c r="U149" s="77"/>
      <c r="V149" s="77"/>
    </row>
    <row r="150" spans="16:22" ht="20">
      <c r="P150" s="77"/>
      <c r="Q150" s="77"/>
      <c r="R150" s="77"/>
    </row>
  </sheetData>
  <mergeCells count="114">
    <mergeCell ref="K3:L3"/>
    <mergeCell ref="B5:E5"/>
    <mergeCell ref="C6:I6"/>
    <mergeCell ref="Q6:S6"/>
    <mergeCell ref="C7:L7"/>
    <mergeCell ref="Q7:S7"/>
    <mergeCell ref="G8:L8"/>
    <mergeCell ref="G9:L9"/>
    <mergeCell ref="D10:E10"/>
    <mergeCell ref="G10:H10"/>
    <mergeCell ref="I10:L10"/>
    <mergeCell ref="B11:L11"/>
    <mergeCell ref="P11:S11"/>
    <mergeCell ref="T11:U11"/>
    <mergeCell ref="C12:E12"/>
    <mergeCell ref="G12:H12"/>
    <mergeCell ref="I12:L12"/>
    <mergeCell ref="P12:R12"/>
    <mergeCell ref="B14:E14"/>
    <mergeCell ref="B15:F15"/>
    <mergeCell ref="G15:I15"/>
    <mergeCell ref="J15:L15"/>
    <mergeCell ref="B16:E16"/>
    <mergeCell ref="J16:L16"/>
    <mergeCell ref="B17:E17"/>
    <mergeCell ref="J17:L17"/>
    <mergeCell ref="B18:E18"/>
    <mergeCell ref="J18:L18"/>
    <mergeCell ref="B20:E20"/>
    <mergeCell ref="C21:J21"/>
    <mergeCell ref="G22:L22"/>
    <mergeCell ref="P22:R22"/>
    <mergeCell ref="U22:V22"/>
    <mergeCell ref="G23:L23"/>
    <mergeCell ref="D24:F24"/>
    <mergeCell ref="G24:I24"/>
    <mergeCell ref="J24:L24"/>
    <mergeCell ref="G25:H25"/>
    <mergeCell ref="I25:L25"/>
    <mergeCell ref="P25:R25"/>
    <mergeCell ref="G26:H26"/>
    <mergeCell ref="I26:L26"/>
    <mergeCell ref="B27:L27"/>
    <mergeCell ref="C28:E28"/>
    <mergeCell ref="G28:H28"/>
    <mergeCell ref="I28:L28"/>
    <mergeCell ref="B29:L29"/>
    <mergeCell ref="C30:D30"/>
    <mergeCell ref="E30:F30"/>
    <mergeCell ref="G30:L30"/>
    <mergeCell ref="C31:D31"/>
    <mergeCell ref="E31:F31"/>
    <mergeCell ref="G31:L31"/>
    <mergeCell ref="C32:D32"/>
    <mergeCell ref="E32:F32"/>
    <mergeCell ref="G32:L32"/>
    <mergeCell ref="C33:D33"/>
    <mergeCell ref="E33:F33"/>
    <mergeCell ref="G33:L33"/>
    <mergeCell ref="C34:D34"/>
    <mergeCell ref="E34:F34"/>
    <mergeCell ref="G34:L34"/>
    <mergeCell ref="C35:D35"/>
    <mergeCell ref="E35:F35"/>
    <mergeCell ref="G35:L35"/>
    <mergeCell ref="C36:D36"/>
    <mergeCell ref="E36:F36"/>
    <mergeCell ref="G36:L36"/>
    <mergeCell ref="P36:R36"/>
    <mergeCell ref="C37:D37"/>
    <mergeCell ref="E37:F37"/>
    <mergeCell ref="G37:L37"/>
    <mergeCell ref="B38:E38"/>
    <mergeCell ref="F38:L38"/>
    <mergeCell ref="F39:L39"/>
    <mergeCell ref="F42:H42"/>
    <mergeCell ref="J42:K42"/>
    <mergeCell ref="F43:H43"/>
    <mergeCell ref="J43:K43"/>
    <mergeCell ref="F44:I44"/>
    <mergeCell ref="J44:L44"/>
    <mergeCell ref="F45:I45"/>
    <mergeCell ref="J45:L45"/>
    <mergeCell ref="B46:E46"/>
    <mergeCell ref="F46:L46"/>
    <mergeCell ref="B47:E47"/>
    <mergeCell ref="F47:G47"/>
    <mergeCell ref="H47:I47"/>
    <mergeCell ref="K47:L47"/>
    <mergeCell ref="B48:L48"/>
    <mergeCell ref="B49:F49"/>
    <mergeCell ref="G49:L49"/>
    <mergeCell ref="B50:E50"/>
    <mergeCell ref="F50:J50"/>
    <mergeCell ref="B51:C51"/>
    <mergeCell ref="D51:F51"/>
    <mergeCell ref="G51:H51"/>
    <mergeCell ref="K51:L51"/>
    <mergeCell ref="B52:E52"/>
    <mergeCell ref="F52:H52"/>
    <mergeCell ref="J52:L52"/>
    <mergeCell ref="B8:B9"/>
    <mergeCell ref="G16:G18"/>
    <mergeCell ref="H16:I18"/>
    <mergeCell ref="P19:P21"/>
    <mergeCell ref="B22:B23"/>
    <mergeCell ref="B24:B26"/>
    <mergeCell ref="C25:C26"/>
    <mergeCell ref="B40:E41"/>
    <mergeCell ref="F40:K41"/>
    <mergeCell ref="L40:L41"/>
    <mergeCell ref="B42:E43"/>
    <mergeCell ref="B44:E45"/>
    <mergeCell ref="B30:B37"/>
  </mergeCells>
  <phoneticPr fontId="1" type="Hiragana"/>
  <dataValidations count="3">
    <dataValidation type="list" allowBlank="0" showDropDown="0" showInputMessage="1" showErrorMessage="1" sqref="F39">
      <formula1>$N$42:$N$45</formula1>
    </dataValidation>
    <dataValidation type="list" allowBlank="0" showDropDown="0" showInputMessage="1" showErrorMessage="1" sqref="F50">
      <formula1>$N$47:$N$50</formula1>
    </dataValidation>
    <dataValidation type="list" allowBlank="0" showDropDown="0" showInputMessage="1" showErrorMessage="1" sqref="F52">
      <formula1>$N$52:$N$54</formula1>
    </dataValidation>
  </dataValidations>
  <pageMargins left="0.78740157480314954" right="0.78740157480314954" top="0.98425196850393704" bottom="0.98425196850393704" header="0.51181102362204722" footer="0.51181102362204722"/>
  <pageSetup paperSize="9" scale="41" fitToWidth="1" fitToHeight="1" orientation="portrait"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S135"/>
  <sheetViews>
    <sheetView zoomScale="85" zoomScaleNormal="85" workbookViewId="0">
      <selection activeCell="B12" sqref="B12"/>
    </sheetView>
  </sheetViews>
  <sheetFormatPr defaultRowHeight="18"/>
  <cols>
    <col min="1" max="1" width="2.625" style="407" customWidth="1"/>
    <col min="2" max="2" width="5.625" style="407" customWidth="1"/>
    <col min="3" max="3" width="7" style="407" customWidth="1"/>
    <col min="4" max="7" width="17.375" style="407" customWidth="1"/>
    <col min="8" max="8" width="3.5" style="407" customWidth="1"/>
    <col min="9" max="9" width="1.625" style="407" customWidth="1"/>
    <col min="10" max="10" width="2.625" style="407" customWidth="1"/>
    <col min="11" max="11" width="5.625" style="407" customWidth="1"/>
    <col min="12" max="12" width="7" style="407" customWidth="1"/>
    <col min="13" max="13" width="9" style="408" bestFit="1" customWidth="1"/>
    <col min="14" max="15" width="17.375" style="407" customWidth="1"/>
    <col min="16" max="16" width="25.75" style="407" customWidth="1"/>
    <col min="17" max="17" width="3.5" style="407" customWidth="1"/>
    <col min="18" max="18" width="1.625" style="407" customWidth="1"/>
    <col min="19" max="19" width="1.625" customWidth="1"/>
    <col min="20" max="16384" width="9" bestFit="1" customWidth="1"/>
  </cols>
  <sheetData>
    <row r="1" spans="1:18" ht="20" customHeight="1">
      <c r="C1" s="414" t="s">
        <v>18</v>
      </c>
      <c r="D1" s="414"/>
      <c r="E1" s="414"/>
      <c r="F1" s="414"/>
      <c r="G1" s="414"/>
      <c r="K1" s="410"/>
      <c r="L1" s="435" t="s">
        <v>120</v>
      </c>
      <c r="M1" s="435"/>
      <c r="N1" s="435"/>
      <c r="O1" s="435"/>
      <c r="P1" s="435"/>
    </row>
    <row r="2" spans="1:18" ht="20" customHeight="1">
      <c r="C2" s="414"/>
      <c r="D2" s="414"/>
      <c r="E2" s="414"/>
      <c r="F2" s="414"/>
      <c r="G2" s="414"/>
      <c r="L2" s="435"/>
      <c r="M2" s="435"/>
      <c r="N2" s="435"/>
      <c r="O2" s="435"/>
      <c r="P2" s="435"/>
    </row>
    <row r="3" spans="1:18" ht="20" customHeight="1">
      <c r="B3" s="411" t="s">
        <v>705</v>
      </c>
      <c r="C3" s="415"/>
      <c r="D3" s="410"/>
      <c r="E3" s="410"/>
      <c r="F3" s="410"/>
      <c r="G3" s="410"/>
      <c r="L3" s="436" t="s">
        <v>709</v>
      </c>
      <c r="M3" s="442"/>
      <c r="N3" s="442"/>
      <c r="O3" s="442"/>
      <c r="P3" s="442"/>
    </row>
    <row r="4" spans="1:18" ht="20" customHeight="1">
      <c r="B4" s="411" t="s">
        <v>171</v>
      </c>
      <c r="C4" s="416"/>
      <c r="D4" s="422"/>
      <c r="E4" s="410"/>
      <c r="F4" s="410"/>
      <c r="G4" s="410"/>
      <c r="L4" s="436" t="s">
        <v>395</v>
      </c>
      <c r="M4" s="442"/>
      <c r="N4" s="442"/>
      <c r="O4" s="442"/>
      <c r="P4" s="442"/>
    </row>
    <row r="5" spans="1:18" ht="20" customHeight="1">
      <c r="B5" s="411" t="s">
        <v>707</v>
      </c>
      <c r="C5" s="415"/>
      <c r="D5" s="410"/>
      <c r="E5" s="410"/>
      <c r="F5" s="410"/>
      <c r="G5" s="410"/>
      <c r="L5" s="410" t="s">
        <v>500</v>
      </c>
      <c r="M5" s="442"/>
      <c r="N5" s="442"/>
      <c r="O5" s="442"/>
      <c r="P5" s="442"/>
    </row>
    <row r="6" spans="1:18" ht="20" customHeight="1">
      <c r="B6" s="411" t="s">
        <v>450</v>
      </c>
      <c r="C6" s="417"/>
      <c r="D6" s="410"/>
      <c r="E6" s="410"/>
      <c r="F6" s="410"/>
      <c r="G6" s="410"/>
      <c r="L6" s="437" t="s">
        <v>710</v>
      </c>
      <c r="M6" s="442"/>
      <c r="N6" s="442"/>
      <c r="O6" s="442"/>
      <c r="P6" s="442"/>
    </row>
    <row r="7" spans="1:18" ht="20" customHeight="1">
      <c r="A7" s="409"/>
      <c r="B7" s="411" t="s">
        <v>4</v>
      </c>
      <c r="C7" s="417"/>
      <c r="L7" s="407" t="s">
        <v>560</v>
      </c>
      <c r="M7" s="407"/>
    </row>
    <row r="8" spans="1:18" ht="20" customHeight="1">
      <c r="A8" s="410"/>
      <c r="B8" s="411" t="s">
        <v>708</v>
      </c>
      <c r="C8" s="417"/>
      <c r="J8" s="409"/>
      <c r="K8" s="409"/>
      <c r="L8" s="423" t="s">
        <v>129</v>
      </c>
      <c r="M8" s="423" t="s">
        <v>131</v>
      </c>
      <c r="N8" s="445" t="s">
        <v>97</v>
      </c>
      <c r="O8" s="445" t="s">
        <v>132</v>
      </c>
      <c r="P8" s="423" t="s">
        <v>135</v>
      </c>
      <c r="Q8" s="409"/>
      <c r="R8" s="409"/>
    </row>
    <row r="9" spans="1:18" ht="20" customHeight="1">
      <c r="B9" s="411" t="s">
        <v>711</v>
      </c>
      <c r="C9" s="417"/>
      <c r="J9" s="410"/>
      <c r="K9" s="410"/>
      <c r="L9" s="438"/>
      <c r="M9" s="438"/>
      <c r="N9" s="446"/>
      <c r="O9" s="446"/>
      <c r="P9" s="438"/>
      <c r="Q9" s="410"/>
      <c r="R9" s="410"/>
    </row>
    <row r="10" spans="1:18" ht="20" customHeight="1">
      <c r="B10" s="411" t="s">
        <v>712</v>
      </c>
      <c r="C10" s="418"/>
      <c r="L10" s="439">
        <v>1</v>
      </c>
      <c r="M10" s="420"/>
      <c r="N10" s="447"/>
      <c r="O10" s="447"/>
      <c r="P10" s="447"/>
    </row>
    <row r="11" spans="1:18" ht="20" customHeight="1">
      <c r="B11" s="412" t="s">
        <v>79</v>
      </c>
      <c r="L11" s="439">
        <v>2</v>
      </c>
      <c r="M11" s="420"/>
      <c r="N11" s="447"/>
      <c r="O11" s="447"/>
      <c r="P11" s="447"/>
    </row>
    <row r="12" spans="1:18" ht="20" customHeight="1">
      <c r="C12" s="419" t="s">
        <v>20</v>
      </c>
      <c r="D12" s="419" t="s">
        <v>142</v>
      </c>
      <c r="E12" s="419"/>
      <c r="F12" s="423" t="s">
        <v>144</v>
      </c>
      <c r="G12" s="429" t="s">
        <v>39</v>
      </c>
      <c r="L12" s="439">
        <v>3</v>
      </c>
      <c r="M12" s="420"/>
      <c r="N12" s="447"/>
      <c r="O12" s="447"/>
      <c r="P12" s="447"/>
    </row>
    <row r="13" spans="1:18" ht="20" customHeight="1">
      <c r="C13" s="419"/>
      <c r="D13" s="423" t="s">
        <v>147</v>
      </c>
      <c r="E13" s="423" t="s">
        <v>83</v>
      </c>
      <c r="F13" s="428" t="s">
        <v>149</v>
      </c>
      <c r="G13" s="430"/>
      <c r="L13" s="439">
        <v>4</v>
      </c>
      <c r="M13" s="420"/>
      <c r="N13" s="447"/>
      <c r="O13" s="447"/>
      <c r="P13" s="447"/>
    </row>
    <row r="14" spans="1:18" ht="20" customHeight="1">
      <c r="C14" s="419"/>
      <c r="D14" s="424" t="s">
        <v>123</v>
      </c>
      <c r="E14" s="424" t="s">
        <v>53</v>
      </c>
      <c r="F14" s="424" t="s">
        <v>121</v>
      </c>
      <c r="G14" s="431" t="s">
        <v>153</v>
      </c>
      <c r="L14" s="439">
        <v>5</v>
      </c>
      <c r="M14" s="420"/>
      <c r="N14" s="447"/>
      <c r="O14" s="447"/>
      <c r="P14" s="447"/>
    </row>
    <row r="15" spans="1:18" ht="20" customHeight="1">
      <c r="B15" s="409"/>
      <c r="C15" s="420"/>
      <c r="D15" s="425"/>
      <c r="E15" s="425"/>
      <c r="F15" s="425"/>
      <c r="G15" s="432">
        <f t="shared" ref="G15:G78" si="0">SUM(D15:F15)</f>
        <v>0</v>
      </c>
      <c r="H15" s="409"/>
      <c r="I15" s="409"/>
      <c r="L15" s="439">
        <v>6</v>
      </c>
      <c r="M15" s="420"/>
      <c r="N15" s="447"/>
      <c r="O15" s="447"/>
      <c r="P15" s="447"/>
    </row>
    <row r="16" spans="1:18" ht="20" customHeight="1">
      <c r="B16" s="410"/>
      <c r="C16" s="420"/>
      <c r="D16" s="425"/>
      <c r="E16" s="425"/>
      <c r="F16" s="425"/>
      <c r="G16" s="432">
        <f t="shared" si="0"/>
        <v>0</v>
      </c>
      <c r="H16" s="410"/>
      <c r="I16" s="410"/>
      <c r="L16" s="439">
        <v>7</v>
      </c>
      <c r="M16" s="420"/>
      <c r="N16" s="447"/>
      <c r="O16" s="447"/>
      <c r="P16" s="447"/>
    </row>
    <row r="17" spans="3:19" ht="20" customHeight="1">
      <c r="C17" s="420"/>
      <c r="D17" s="425"/>
      <c r="E17" s="425"/>
      <c r="F17" s="425"/>
      <c r="G17" s="432">
        <f t="shared" si="0"/>
        <v>0</v>
      </c>
      <c r="L17" s="439">
        <v>8</v>
      </c>
      <c r="M17" s="420"/>
      <c r="N17" s="447"/>
      <c r="O17" s="447"/>
      <c r="P17" s="447"/>
    </row>
    <row r="18" spans="3:19" ht="20" customHeight="1">
      <c r="C18" s="420"/>
      <c r="D18" s="425"/>
      <c r="E18" s="425"/>
      <c r="F18" s="425"/>
      <c r="G18" s="432">
        <f t="shared" si="0"/>
        <v>0</v>
      </c>
      <c r="L18" s="439">
        <v>9</v>
      </c>
      <c r="M18" s="420"/>
      <c r="N18" s="447"/>
      <c r="O18" s="447"/>
      <c r="P18" s="447"/>
    </row>
    <row r="19" spans="3:19" ht="20" customHeight="1">
      <c r="C19" s="420"/>
      <c r="D19" s="425"/>
      <c r="E19" s="425"/>
      <c r="F19" s="425"/>
      <c r="G19" s="432">
        <f t="shared" si="0"/>
        <v>0</v>
      </c>
      <c r="L19" s="439">
        <v>10</v>
      </c>
      <c r="M19" s="420"/>
      <c r="N19" s="447"/>
      <c r="O19" s="447"/>
      <c r="P19" s="447"/>
    </row>
    <row r="20" spans="3:19" ht="20" customHeight="1">
      <c r="C20" s="420"/>
      <c r="D20" s="425"/>
      <c r="E20" s="425"/>
      <c r="F20" s="425"/>
      <c r="G20" s="432">
        <f t="shared" si="0"/>
        <v>0</v>
      </c>
      <c r="L20" s="439">
        <v>11</v>
      </c>
      <c r="M20" s="420"/>
      <c r="N20" s="447"/>
      <c r="O20" s="447"/>
      <c r="P20" s="447"/>
    </row>
    <row r="21" spans="3:19" ht="20" customHeight="1">
      <c r="C21" s="420"/>
      <c r="D21" s="425"/>
      <c r="E21" s="425"/>
      <c r="F21" s="425"/>
      <c r="G21" s="432">
        <f t="shared" si="0"/>
        <v>0</v>
      </c>
      <c r="L21" s="439">
        <v>12</v>
      </c>
      <c r="M21" s="420"/>
      <c r="N21" s="447"/>
      <c r="O21" s="447"/>
      <c r="P21" s="447"/>
    </row>
    <row r="22" spans="3:19" ht="20" customHeight="1">
      <c r="C22" s="420"/>
      <c r="D22" s="425"/>
      <c r="E22" s="425"/>
      <c r="F22" s="425"/>
      <c r="G22" s="432">
        <f t="shared" si="0"/>
        <v>0</v>
      </c>
      <c r="L22" s="439">
        <v>13</v>
      </c>
      <c r="M22" s="420"/>
      <c r="N22" s="447"/>
      <c r="O22" s="447"/>
      <c r="P22" s="447"/>
    </row>
    <row r="23" spans="3:19" ht="20" customHeight="1">
      <c r="C23" s="420"/>
      <c r="D23" s="425"/>
      <c r="E23" s="425"/>
      <c r="F23" s="425"/>
      <c r="G23" s="432">
        <f t="shared" si="0"/>
        <v>0</v>
      </c>
      <c r="L23" s="439">
        <v>14</v>
      </c>
      <c r="M23" s="420"/>
      <c r="N23" s="447"/>
      <c r="O23" s="447"/>
      <c r="P23" s="447"/>
    </row>
    <row r="24" spans="3:19" ht="20" customHeight="1">
      <c r="C24" s="420"/>
      <c r="D24" s="425"/>
      <c r="E24" s="425"/>
      <c r="F24" s="425"/>
      <c r="G24" s="432">
        <f t="shared" si="0"/>
        <v>0</v>
      </c>
      <c r="L24" s="439">
        <v>15</v>
      </c>
      <c r="M24" s="420"/>
      <c r="N24" s="447"/>
      <c r="O24" s="447"/>
      <c r="P24" s="447"/>
    </row>
    <row r="25" spans="3:19" ht="20" customHeight="1">
      <c r="C25" s="420"/>
      <c r="D25" s="425"/>
      <c r="E25" s="425"/>
      <c r="F25" s="425"/>
      <c r="G25" s="432">
        <f t="shared" si="0"/>
        <v>0</v>
      </c>
      <c r="L25" s="439">
        <v>16</v>
      </c>
      <c r="M25" s="420"/>
      <c r="N25" s="447"/>
      <c r="O25" s="447"/>
      <c r="P25" s="447"/>
      <c r="S25" s="449"/>
    </row>
    <row r="26" spans="3:19" ht="20" customHeight="1">
      <c r="C26" s="420"/>
      <c r="D26" s="425"/>
      <c r="E26" s="425"/>
      <c r="F26" s="425"/>
      <c r="G26" s="432">
        <f t="shared" si="0"/>
        <v>0</v>
      </c>
      <c r="L26" s="439">
        <v>17</v>
      </c>
      <c r="M26" s="420"/>
      <c r="N26" s="447"/>
      <c r="O26" s="447"/>
      <c r="P26" s="447"/>
      <c r="S26" s="77"/>
    </row>
    <row r="27" spans="3:19" ht="20" customHeight="1">
      <c r="C27" s="420"/>
      <c r="D27" s="425"/>
      <c r="E27" s="425"/>
      <c r="F27" s="425"/>
      <c r="G27" s="432">
        <f t="shared" si="0"/>
        <v>0</v>
      </c>
      <c r="L27" s="439">
        <v>18</v>
      </c>
      <c r="M27" s="420"/>
      <c r="N27" s="447"/>
      <c r="O27" s="447"/>
      <c r="P27" s="447"/>
    </row>
    <row r="28" spans="3:19" ht="20" customHeight="1">
      <c r="C28" s="420"/>
      <c r="D28" s="425"/>
      <c r="E28" s="425"/>
      <c r="F28" s="425"/>
      <c r="G28" s="432">
        <f t="shared" si="0"/>
        <v>0</v>
      </c>
      <c r="L28" s="439">
        <v>19</v>
      </c>
      <c r="M28" s="420"/>
      <c r="N28" s="447"/>
      <c r="O28" s="447"/>
      <c r="P28" s="447"/>
    </row>
    <row r="29" spans="3:19" ht="20" customHeight="1">
      <c r="C29" s="420"/>
      <c r="D29" s="425"/>
      <c r="E29" s="425"/>
      <c r="F29" s="425"/>
      <c r="G29" s="432">
        <f t="shared" si="0"/>
        <v>0</v>
      </c>
      <c r="L29" s="439">
        <v>20</v>
      </c>
      <c r="M29" s="420"/>
      <c r="N29" s="447"/>
      <c r="O29" s="447"/>
      <c r="P29" s="447"/>
    </row>
    <row r="30" spans="3:19" ht="20" customHeight="1">
      <c r="C30" s="420"/>
      <c r="D30" s="425"/>
      <c r="E30" s="425"/>
      <c r="F30" s="425"/>
      <c r="G30" s="432">
        <f t="shared" si="0"/>
        <v>0</v>
      </c>
      <c r="L30" s="439">
        <v>21</v>
      </c>
      <c r="M30" s="420"/>
      <c r="N30" s="447"/>
      <c r="O30" s="447"/>
      <c r="P30" s="447"/>
    </row>
    <row r="31" spans="3:19" ht="20" customHeight="1">
      <c r="C31" s="420"/>
      <c r="D31" s="425"/>
      <c r="E31" s="425"/>
      <c r="F31" s="425"/>
      <c r="G31" s="432">
        <f t="shared" si="0"/>
        <v>0</v>
      </c>
      <c r="L31" s="439">
        <v>22</v>
      </c>
      <c r="M31" s="420"/>
      <c r="N31" s="447"/>
      <c r="O31" s="447"/>
      <c r="P31" s="447"/>
    </row>
    <row r="32" spans="3:19" ht="20" customHeight="1">
      <c r="C32" s="420"/>
      <c r="D32" s="425"/>
      <c r="E32" s="425"/>
      <c r="F32" s="425"/>
      <c r="G32" s="432">
        <f t="shared" si="0"/>
        <v>0</v>
      </c>
      <c r="L32" s="439">
        <v>23</v>
      </c>
      <c r="M32" s="420"/>
      <c r="N32" s="447"/>
      <c r="O32" s="447"/>
      <c r="P32" s="447"/>
    </row>
    <row r="33" spans="2:16" ht="20" customHeight="1">
      <c r="C33" s="420"/>
      <c r="D33" s="425"/>
      <c r="E33" s="425"/>
      <c r="F33" s="425"/>
      <c r="G33" s="432">
        <f t="shared" si="0"/>
        <v>0</v>
      </c>
      <c r="L33" s="439">
        <v>24</v>
      </c>
      <c r="M33" s="420"/>
      <c r="N33" s="447"/>
      <c r="O33" s="447"/>
      <c r="P33" s="447"/>
    </row>
    <row r="34" spans="2:16" ht="20" customHeight="1">
      <c r="C34" s="420"/>
      <c r="D34" s="425"/>
      <c r="E34" s="425"/>
      <c r="F34" s="425"/>
      <c r="G34" s="432">
        <f t="shared" si="0"/>
        <v>0</v>
      </c>
      <c r="L34" s="439">
        <v>25</v>
      </c>
      <c r="M34" s="420"/>
      <c r="N34" s="447"/>
      <c r="O34" s="447"/>
      <c r="P34" s="447"/>
    </row>
    <row r="35" spans="2:16" ht="20" customHeight="1">
      <c r="C35" s="420"/>
      <c r="D35" s="425"/>
      <c r="E35" s="425"/>
      <c r="F35" s="425"/>
      <c r="G35" s="432">
        <f t="shared" si="0"/>
        <v>0</v>
      </c>
      <c r="L35" s="439">
        <v>26</v>
      </c>
      <c r="M35" s="420"/>
      <c r="N35" s="447"/>
      <c r="O35" s="447"/>
      <c r="P35" s="447"/>
    </row>
    <row r="36" spans="2:16" ht="20" customHeight="1">
      <c r="C36" s="420"/>
      <c r="D36" s="425"/>
      <c r="E36" s="425"/>
      <c r="F36" s="425"/>
      <c r="G36" s="432">
        <f t="shared" si="0"/>
        <v>0</v>
      </c>
      <c r="L36" s="439">
        <v>27</v>
      </c>
      <c r="M36" s="420"/>
      <c r="N36" s="447"/>
      <c r="O36" s="447"/>
      <c r="P36" s="447"/>
    </row>
    <row r="37" spans="2:16" ht="20" customHeight="1">
      <c r="C37" s="420"/>
      <c r="D37" s="425"/>
      <c r="E37" s="425"/>
      <c r="F37" s="425"/>
      <c r="G37" s="432">
        <f t="shared" si="0"/>
        <v>0</v>
      </c>
      <c r="K37" s="410"/>
      <c r="L37" s="439">
        <v>28</v>
      </c>
      <c r="M37" s="420"/>
      <c r="N37" s="447"/>
      <c r="O37" s="447"/>
      <c r="P37" s="447"/>
    </row>
    <row r="38" spans="2:16" ht="20" customHeight="1">
      <c r="C38" s="420"/>
      <c r="D38" s="425"/>
      <c r="E38" s="425"/>
      <c r="F38" s="425"/>
      <c r="G38" s="432">
        <f t="shared" si="0"/>
        <v>0</v>
      </c>
      <c r="K38" s="410"/>
      <c r="L38" s="439">
        <v>29</v>
      </c>
      <c r="M38" s="420"/>
      <c r="N38" s="447"/>
      <c r="O38" s="447"/>
      <c r="P38" s="447"/>
    </row>
    <row r="39" spans="2:16" ht="20" customHeight="1">
      <c r="C39" s="420"/>
      <c r="D39" s="425"/>
      <c r="E39" s="425"/>
      <c r="F39" s="425"/>
      <c r="G39" s="432">
        <f t="shared" si="0"/>
        <v>0</v>
      </c>
      <c r="K39" s="410"/>
      <c r="L39" s="439">
        <v>30</v>
      </c>
      <c r="M39" s="420"/>
      <c r="N39" s="447"/>
      <c r="O39" s="447"/>
      <c r="P39" s="447"/>
    </row>
    <row r="40" spans="2:16" ht="20" customHeight="1">
      <c r="C40" s="420"/>
      <c r="D40" s="425"/>
      <c r="E40" s="425"/>
      <c r="F40" s="425"/>
      <c r="G40" s="432">
        <f t="shared" si="0"/>
        <v>0</v>
      </c>
      <c r="K40" s="410"/>
      <c r="L40" s="439">
        <v>31</v>
      </c>
      <c r="M40" s="420"/>
      <c r="N40" s="447"/>
      <c r="O40" s="447"/>
      <c r="P40" s="447"/>
    </row>
    <row r="41" spans="2:16" ht="20" customHeight="1">
      <c r="C41" s="420"/>
      <c r="D41" s="425"/>
      <c r="E41" s="425"/>
      <c r="F41" s="425"/>
      <c r="G41" s="432">
        <f t="shared" si="0"/>
        <v>0</v>
      </c>
      <c r="K41" s="410"/>
      <c r="L41" s="439">
        <v>32</v>
      </c>
      <c r="M41" s="420"/>
      <c r="N41" s="447"/>
      <c r="O41" s="447"/>
      <c r="P41" s="447"/>
    </row>
    <row r="42" spans="2:16" ht="20" customHeight="1">
      <c r="C42" s="420"/>
      <c r="D42" s="425"/>
      <c r="E42" s="425"/>
      <c r="F42" s="425"/>
      <c r="G42" s="432">
        <f t="shared" si="0"/>
        <v>0</v>
      </c>
      <c r="K42" s="410"/>
      <c r="L42" s="439">
        <v>33</v>
      </c>
      <c r="M42" s="420"/>
      <c r="N42" s="447"/>
      <c r="O42" s="447"/>
      <c r="P42" s="447"/>
    </row>
    <row r="43" spans="2:16" ht="20" customHeight="1">
      <c r="C43" s="420"/>
      <c r="D43" s="425"/>
      <c r="E43" s="425"/>
      <c r="F43" s="425"/>
      <c r="G43" s="432">
        <f t="shared" si="0"/>
        <v>0</v>
      </c>
      <c r="K43" s="410"/>
      <c r="L43" s="439">
        <v>34</v>
      </c>
      <c r="M43" s="420"/>
      <c r="N43" s="447"/>
      <c r="O43" s="447"/>
      <c r="P43" s="447"/>
    </row>
    <row r="44" spans="2:16" ht="20" customHeight="1">
      <c r="B44" s="413"/>
      <c r="C44" s="420"/>
      <c r="D44" s="425"/>
      <c r="E44" s="425"/>
      <c r="F44" s="425"/>
      <c r="G44" s="432">
        <f t="shared" si="0"/>
        <v>0</v>
      </c>
      <c r="L44" s="439">
        <v>35</v>
      </c>
      <c r="M44" s="420"/>
      <c r="N44" s="447"/>
      <c r="O44" s="447"/>
      <c r="P44" s="447"/>
    </row>
    <row r="45" spans="2:16" ht="20" customHeight="1">
      <c r="C45" s="420"/>
      <c r="D45" s="425"/>
      <c r="E45" s="425"/>
      <c r="F45" s="425"/>
      <c r="G45" s="432">
        <f t="shared" si="0"/>
        <v>0</v>
      </c>
      <c r="K45" s="413"/>
      <c r="L45" s="439">
        <v>36</v>
      </c>
      <c r="M45" s="420"/>
      <c r="N45" s="447"/>
      <c r="O45" s="447"/>
      <c r="P45" s="447"/>
    </row>
    <row r="46" spans="2:16" ht="20" customHeight="1">
      <c r="C46" s="420"/>
      <c r="D46" s="425"/>
      <c r="E46" s="425"/>
      <c r="F46" s="425"/>
      <c r="G46" s="432">
        <f t="shared" si="0"/>
        <v>0</v>
      </c>
      <c r="L46" s="439">
        <v>37</v>
      </c>
      <c r="M46" s="420"/>
      <c r="N46" s="447"/>
      <c r="O46" s="447"/>
      <c r="P46" s="447"/>
    </row>
    <row r="47" spans="2:16" ht="20" customHeight="1">
      <c r="C47" s="420"/>
      <c r="D47" s="425"/>
      <c r="E47" s="425"/>
      <c r="F47" s="425"/>
      <c r="G47" s="432">
        <f t="shared" si="0"/>
        <v>0</v>
      </c>
      <c r="L47" s="439">
        <v>38</v>
      </c>
      <c r="M47" s="420"/>
      <c r="N47" s="447"/>
      <c r="O47" s="447"/>
      <c r="P47" s="447"/>
    </row>
    <row r="48" spans="2:16" ht="20" customHeight="1">
      <c r="C48" s="420"/>
      <c r="D48" s="425"/>
      <c r="E48" s="425"/>
      <c r="F48" s="425"/>
      <c r="G48" s="432">
        <f t="shared" si="0"/>
        <v>0</v>
      </c>
      <c r="L48" s="439">
        <v>39</v>
      </c>
      <c r="M48" s="420"/>
      <c r="N48" s="447"/>
      <c r="O48" s="447"/>
      <c r="P48" s="447"/>
    </row>
    <row r="49" spans="3:16" ht="20" customHeight="1">
      <c r="C49" s="420"/>
      <c r="D49" s="425"/>
      <c r="E49" s="425"/>
      <c r="F49" s="425"/>
      <c r="G49" s="432">
        <f t="shared" si="0"/>
        <v>0</v>
      </c>
      <c r="L49" s="439">
        <v>40</v>
      </c>
      <c r="M49" s="420"/>
      <c r="N49" s="447"/>
      <c r="O49" s="447"/>
      <c r="P49" s="447"/>
    </row>
    <row r="50" spans="3:16" ht="20" customHeight="1">
      <c r="C50" s="420"/>
      <c r="D50" s="425"/>
      <c r="E50" s="425"/>
      <c r="F50" s="425"/>
      <c r="G50" s="432">
        <f t="shared" si="0"/>
        <v>0</v>
      </c>
      <c r="L50" s="439">
        <v>41</v>
      </c>
      <c r="M50" s="420"/>
      <c r="N50" s="447"/>
      <c r="O50" s="447"/>
      <c r="P50" s="447"/>
    </row>
    <row r="51" spans="3:16" ht="20" customHeight="1">
      <c r="C51" s="420"/>
      <c r="D51" s="425"/>
      <c r="E51" s="425"/>
      <c r="F51" s="425"/>
      <c r="G51" s="432">
        <f t="shared" si="0"/>
        <v>0</v>
      </c>
      <c r="L51" s="439">
        <v>42</v>
      </c>
      <c r="M51" s="420"/>
      <c r="N51" s="447"/>
      <c r="O51" s="447"/>
      <c r="P51" s="447"/>
    </row>
    <row r="52" spans="3:16" ht="20" customHeight="1">
      <c r="C52" s="420"/>
      <c r="D52" s="425"/>
      <c r="E52" s="425"/>
      <c r="F52" s="425"/>
      <c r="G52" s="432">
        <f t="shared" si="0"/>
        <v>0</v>
      </c>
      <c r="L52" s="439">
        <v>43</v>
      </c>
      <c r="M52" s="420"/>
      <c r="N52" s="447"/>
      <c r="O52" s="447"/>
      <c r="P52" s="447"/>
    </row>
    <row r="53" spans="3:16" ht="20" customHeight="1">
      <c r="C53" s="420"/>
      <c r="D53" s="425"/>
      <c r="E53" s="425"/>
      <c r="F53" s="425"/>
      <c r="G53" s="432">
        <f t="shared" si="0"/>
        <v>0</v>
      </c>
      <c r="L53" s="439">
        <v>44</v>
      </c>
      <c r="M53" s="420"/>
      <c r="N53" s="447"/>
      <c r="O53" s="447"/>
      <c r="P53" s="447"/>
    </row>
    <row r="54" spans="3:16" ht="20" customHeight="1">
      <c r="C54" s="420"/>
      <c r="D54" s="425"/>
      <c r="E54" s="425"/>
      <c r="F54" s="425"/>
      <c r="G54" s="432">
        <f t="shared" si="0"/>
        <v>0</v>
      </c>
      <c r="L54" s="439">
        <v>45</v>
      </c>
      <c r="M54" s="420"/>
      <c r="N54" s="447"/>
      <c r="O54" s="447"/>
      <c r="P54" s="447"/>
    </row>
    <row r="55" spans="3:16" ht="20" customHeight="1">
      <c r="C55" s="420"/>
      <c r="D55" s="425"/>
      <c r="E55" s="425"/>
      <c r="F55" s="425"/>
      <c r="G55" s="432">
        <f t="shared" si="0"/>
        <v>0</v>
      </c>
      <c r="L55" s="439">
        <v>46</v>
      </c>
      <c r="M55" s="420"/>
      <c r="N55" s="447"/>
      <c r="O55" s="447"/>
      <c r="P55" s="447"/>
    </row>
    <row r="56" spans="3:16" ht="20" customHeight="1">
      <c r="C56" s="420"/>
      <c r="D56" s="425"/>
      <c r="E56" s="425"/>
      <c r="F56" s="425"/>
      <c r="G56" s="432">
        <f t="shared" si="0"/>
        <v>0</v>
      </c>
      <c r="L56" s="439">
        <v>47</v>
      </c>
      <c r="M56" s="420"/>
      <c r="N56" s="447"/>
      <c r="O56" s="447"/>
      <c r="P56" s="447"/>
    </row>
    <row r="57" spans="3:16" ht="20" customHeight="1">
      <c r="C57" s="420"/>
      <c r="D57" s="425"/>
      <c r="E57" s="425"/>
      <c r="F57" s="425"/>
      <c r="G57" s="432">
        <f t="shared" si="0"/>
        <v>0</v>
      </c>
      <c r="L57" s="439">
        <v>48</v>
      </c>
      <c r="M57" s="420"/>
      <c r="N57" s="447"/>
      <c r="O57" s="447"/>
      <c r="P57" s="447"/>
    </row>
    <row r="58" spans="3:16" ht="20" customHeight="1">
      <c r="C58" s="420"/>
      <c r="D58" s="425"/>
      <c r="E58" s="425"/>
      <c r="F58" s="425"/>
      <c r="G58" s="432">
        <f t="shared" si="0"/>
        <v>0</v>
      </c>
      <c r="L58" s="439">
        <v>49</v>
      </c>
      <c r="M58" s="420"/>
      <c r="N58" s="447"/>
      <c r="O58" s="447"/>
      <c r="P58" s="447"/>
    </row>
    <row r="59" spans="3:16" ht="20" customHeight="1">
      <c r="C59" s="420"/>
      <c r="D59" s="425"/>
      <c r="E59" s="425"/>
      <c r="F59" s="425"/>
      <c r="G59" s="432">
        <f t="shared" si="0"/>
        <v>0</v>
      </c>
      <c r="L59" s="439">
        <v>50</v>
      </c>
      <c r="M59" s="420"/>
      <c r="N59" s="447"/>
      <c r="O59" s="447"/>
      <c r="P59" s="447"/>
    </row>
    <row r="60" spans="3:16" ht="20" customHeight="1">
      <c r="C60" s="420"/>
      <c r="D60" s="425"/>
      <c r="E60" s="425"/>
      <c r="F60" s="425"/>
      <c r="G60" s="432">
        <f t="shared" si="0"/>
        <v>0</v>
      </c>
      <c r="L60" s="439">
        <v>51</v>
      </c>
      <c r="M60" s="420"/>
      <c r="N60" s="447"/>
      <c r="O60" s="447"/>
      <c r="P60" s="447"/>
    </row>
    <row r="61" spans="3:16" ht="20" customHeight="1">
      <c r="C61" s="420"/>
      <c r="D61" s="425"/>
      <c r="E61" s="425"/>
      <c r="F61" s="425"/>
      <c r="G61" s="432">
        <f t="shared" si="0"/>
        <v>0</v>
      </c>
      <c r="L61" s="439">
        <v>52</v>
      </c>
      <c r="M61" s="420"/>
      <c r="N61" s="447"/>
      <c r="O61" s="447"/>
      <c r="P61" s="447"/>
    </row>
    <row r="62" spans="3:16" ht="20" customHeight="1">
      <c r="C62" s="420"/>
      <c r="D62" s="425"/>
      <c r="E62" s="425"/>
      <c r="F62" s="425"/>
      <c r="G62" s="432">
        <f t="shared" si="0"/>
        <v>0</v>
      </c>
      <c r="L62" s="439">
        <v>53</v>
      </c>
      <c r="M62" s="420"/>
      <c r="N62" s="447"/>
      <c r="O62" s="447"/>
      <c r="P62" s="447"/>
    </row>
    <row r="63" spans="3:16" ht="20" customHeight="1">
      <c r="C63" s="420"/>
      <c r="D63" s="425"/>
      <c r="E63" s="425"/>
      <c r="F63" s="425"/>
      <c r="G63" s="432">
        <f t="shared" si="0"/>
        <v>0</v>
      </c>
      <c r="L63" s="439">
        <v>54</v>
      </c>
      <c r="M63" s="420"/>
      <c r="N63" s="447"/>
      <c r="O63" s="447"/>
      <c r="P63" s="447"/>
    </row>
    <row r="64" spans="3:16" ht="20" customHeight="1">
      <c r="C64" s="420"/>
      <c r="D64" s="425"/>
      <c r="E64" s="425"/>
      <c r="F64" s="425"/>
      <c r="G64" s="432">
        <f t="shared" si="0"/>
        <v>0</v>
      </c>
      <c r="L64" s="439">
        <v>55</v>
      </c>
      <c r="M64" s="420"/>
      <c r="N64" s="447"/>
      <c r="O64" s="447"/>
      <c r="P64" s="447"/>
    </row>
    <row r="65" spans="3:16" ht="20" customHeight="1">
      <c r="C65" s="420"/>
      <c r="D65" s="425"/>
      <c r="E65" s="425"/>
      <c r="F65" s="425"/>
      <c r="G65" s="432">
        <f t="shared" si="0"/>
        <v>0</v>
      </c>
      <c r="L65" s="439">
        <v>56</v>
      </c>
      <c r="M65" s="420"/>
      <c r="N65" s="447"/>
      <c r="O65" s="447"/>
      <c r="P65" s="447"/>
    </row>
    <row r="66" spans="3:16" ht="20" customHeight="1">
      <c r="C66" s="420"/>
      <c r="D66" s="425"/>
      <c r="E66" s="425"/>
      <c r="F66" s="425"/>
      <c r="G66" s="432">
        <f t="shared" si="0"/>
        <v>0</v>
      </c>
      <c r="L66" s="439">
        <v>57</v>
      </c>
      <c r="M66" s="420"/>
      <c r="N66" s="447"/>
      <c r="O66" s="447"/>
      <c r="P66" s="447"/>
    </row>
    <row r="67" spans="3:16" ht="20" customHeight="1">
      <c r="C67" s="420"/>
      <c r="D67" s="425"/>
      <c r="E67" s="425"/>
      <c r="F67" s="425"/>
      <c r="G67" s="432">
        <f t="shared" si="0"/>
        <v>0</v>
      </c>
      <c r="L67" s="439">
        <v>58</v>
      </c>
      <c r="M67" s="420"/>
      <c r="N67" s="447"/>
      <c r="O67" s="447"/>
      <c r="P67" s="447"/>
    </row>
    <row r="68" spans="3:16" ht="20" customHeight="1">
      <c r="C68" s="420"/>
      <c r="D68" s="425"/>
      <c r="E68" s="425"/>
      <c r="F68" s="425"/>
      <c r="G68" s="432">
        <f t="shared" si="0"/>
        <v>0</v>
      </c>
      <c r="L68" s="439">
        <v>59</v>
      </c>
      <c r="M68" s="420"/>
      <c r="N68" s="447"/>
      <c r="O68" s="447"/>
      <c r="P68" s="447"/>
    </row>
    <row r="69" spans="3:16" ht="20" customHeight="1">
      <c r="C69" s="420"/>
      <c r="D69" s="425"/>
      <c r="E69" s="425"/>
      <c r="F69" s="425"/>
      <c r="G69" s="432">
        <f t="shared" si="0"/>
        <v>0</v>
      </c>
      <c r="L69" s="439">
        <v>60</v>
      </c>
      <c r="M69" s="420"/>
      <c r="N69" s="447"/>
      <c r="O69" s="447"/>
      <c r="P69" s="447"/>
    </row>
    <row r="70" spans="3:16" ht="20" customHeight="1">
      <c r="C70" s="420"/>
      <c r="D70" s="425"/>
      <c r="E70" s="425"/>
      <c r="F70" s="425"/>
      <c r="G70" s="432">
        <f t="shared" si="0"/>
        <v>0</v>
      </c>
      <c r="L70" s="439">
        <v>61</v>
      </c>
      <c r="M70" s="420"/>
      <c r="N70" s="447"/>
      <c r="O70" s="447"/>
      <c r="P70" s="447"/>
    </row>
    <row r="71" spans="3:16" ht="20" customHeight="1">
      <c r="C71" s="420"/>
      <c r="D71" s="425"/>
      <c r="E71" s="425"/>
      <c r="F71" s="425"/>
      <c r="G71" s="432">
        <f t="shared" si="0"/>
        <v>0</v>
      </c>
      <c r="L71" s="439">
        <v>62</v>
      </c>
      <c r="M71" s="420"/>
      <c r="N71" s="447"/>
      <c r="O71" s="447"/>
      <c r="P71" s="447"/>
    </row>
    <row r="72" spans="3:16" ht="20" customHeight="1">
      <c r="C72" s="420"/>
      <c r="D72" s="425"/>
      <c r="E72" s="425"/>
      <c r="F72" s="425"/>
      <c r="G72" s="432">
        <f t="shared" si="0"/>
        <v>0</v>
      </c>
      <c r="L72" s="439">
        <v>63</v>
      </c>
      <c r="M72" s="420"/>
      <c r="N72" s="447"/>
      <c r="O72" s="447"/>
      <c r="P72" s="447"/>
    </row>
    <row r="73" spans="3:16" ht="20" customHeight="1">
      <c r="C73" s="420"/>
      <c r="D73" s="425"/>
      <c r="E73" s="425"/>
      <c r="F73" s="425"/>
      <c r="G73" s="432">
        <f t="shared" si="0"/>
        <v>0</v>
      </c>
      <c r="L73" s="439">
        <v>64</v>
      </c>
      <c r="M73" s="420"/>
      <c r="N73" s="447"/>
      <c r="O73" s="447"/>
      <c r="P73" s="447"/>
    </row>
    <row r="74" spans="3:16" ht="20" customHeight="1">
      <c r="C74" s="420"/>
      <c r="D74" s="425"/>
      <c r="E74" s="425"/>
      <c r="F74" s="425"/>
      <c r="G74" s="432">
        <f t="shared" si="0"/>
        <v>0</v>
      </c>
      <c r="L74" s="439">
        <v>65</v>
      </c>
      <c r="M74" s="420"/>
      <c r="N74" s="447"/>
      <c r="O74" s="447"/>
      <c r="P74" s="447"/>
    </row>
    <row r="75" spans="3:16" ht="20" customHeight="1">
      <c r="C75" s="420"/>
      <c r="D75" s="425"/>
      <c r="E75" s="425"/>
      <c r="F75" s="425"/>
      <c r="G75" s="432">
        <f t="shared" si="0"/>
        <v>0</v>
      </c>
      <c r="L75" s="439">
        <v>66</v>
      </c>
      <c r="M75" s="420"/>
      <c r="N75" s="447"/>
      <c r="O75" s="447"/>
      <c r="P75" s="447"/>
    </row>
    <row r="76" spans="3:16" ht="20" customHeight="1">
      <c r="C76" s="420"/>
      <c r="D76" s="425"/>
      <c r="E76" s="425"/>
      <c r="F76" s="425"/>
      <c r="G76" s="432">
        <f t="shared" si="0"/>
        <v>0</v>
      </c>
      <c r="L76" s="439">
        <v>67</v>
      </c>
      <c r="M76" s="420"/>
      <c r="N76" s="447"/>
      <c r="O76" s="447"/>
      <c r="P76" s="447"/>
    </row>
    <row r="77" spans="3:16" ht="20" customHeight="1">
      <c r="C77" s="420"/>
      <c r="D77" s="425"/>
      <c r="E77" s="425"/>
      <c r="F77" s="425"/>
      <c r="G77" s="432">
        <f t="shared" si="0"/>
        <v>0</v>
      </c>
      <c r="L77" s="439">
        <v>68</v>
      </c>
      <c r="M77" s="420"/>
      <c r="N77" s="447"/>
      <c r="O77" s="447"/>
      <c r="P77" s="447"/>
    </row>
    <row r="78" spans="3:16" ht="20" customHeight="1">
      <c r="C78" s="420"/>
      <c r="D78" s="425"/>
      <c r="E78" s="425"/>
      <c r="F78" s="425"/>
      <c r="G78" s="432">
        <f t="shared" si="0"/>
        <v>0</v>
      </c>
      <c r="L78" s="439">
        <v>69</v>
      </c>
      <c r="M78" s="420"/>
      <c r="N78" s="447"/>
      <c r="O78" s="447"/>
      <c r="P78" s="447"/>
    </row>
    <row r="79" spans="3:16" ht="20" customHeight="1">
      <c r="C79" s="420"/>
      <c r="D79" s="425"/>
      <c r="E79" s="425"/>
      <c r="F79" s="425"/>
      <c r="G79" s="432">
        <f t="shared" ref="G79:G132" si="1">SUM(D79:F79)</f>
        <v>0</v>
      </c>
      <c r="L79" s="439">
        <v>70</v>
      </c>
      <c r="M79" s="420"/>
      <c r="N79" s="447"/>
      <c r="O79" s="447"/>
      <c r="P79" s="447"/>
    </row>
    <row r="80" spans="3:16" ht="20" customHeight="1">
      <c r="C80" s="420"/>
      <c r="D80" s="425"/>
      <c r="E80" s="425"/>
      <c r="F80" s="425"/>
      <c r="G80" s="432">
        <f t="shared" si="1"/>
        <v>0</v>
      </c>
      <c r="L80" s="439">
        <v>71</v>
      </c>
      <c r="M80" s="420"/>
      <c r="N80" s="447"/>
      <c r="O80" s="447"/>
      <c r="P80" s="447"/>
    </row>
    <row r="81" spans="3:16" ht="20" customHeight="1">
      <c r="C81" s="420"/>
      <c r="D81" s="425"/>
      <c r="E81" s="425"/>
      <c r="F81" s="425"/>
      <c r="G81" s="432">
        <f t="shared" si="1"/>
        <v>0</v>
      </c>
      <c r="L81" s="439">
        <v>72</v>
      </c>
      <c r="M81" s="420"/>
      <c r="N81" s="447"/>
      <c r="O81" s="447"/>
      <c r="P81" s="447"/>
    </row>
    <row r="82" spans="3:16" ht="20" customHeight="1">
      <c r="C82" s="420"/>
      <c r="D82" s="425"/>
      <c r="E82" s="425"/>
      <c r="F82" s="425"/>
      <c r="G82" s="432">
        <f t="shared" si="1"/>
        <v>0</v>
      </c>
      <c r="L82" s="439">
        <v>73</v>
      </c>
      <c r="M82" s="420"/>
      <c r="N82" s="447"/>
      <c r="O82" s="447"/>
      <c r="P82" s="447"/>
    </row>
    <row r="83" spans="3:16" ht="20" customHeight="1">
      <c r="C83" s="420"/>
      <c r="D83" s="425"/>
      <c r="E83" s="425"/>
      <c r="F83" s="425"/>
      <c r="G83" s="432">
        <f t="shared" si="1"/>
        <v>0</v>
      </c>
      <c r="L83" s="439">
        <v>74</v>
      </c>
      <c r="M83" s="420"/>
      <c r="N83" s="447"/>
      <c r="O83" s="447"/>
      <c r="P83" s="447"/>
    </row>
    <row r="84" spans="3:16" ht="20" customHeight="1">
      <c r="C84" s="420"/>
      <c r="D84" s="425"/>
      <c r="E84" s="425"/>
      <c r="F84" s="425"/>
      <c r="G84" s="432">
        <f t="shared" si="1"/>
        <v>0</v>
      </c>
      <c r="L84" s="439">
        <v>75</v>
      </c>
      <c r="M84" s="420"/>
      <c r="N84" s="447"/>
      <c r="O84" s="447"/>
      <c r="P84" s="447"/>
    </row>
    <row r="85" spans="3:16" ht="20" customHeight="1">
      <c r="C85" s="420"/>
      <c r="D85" s="425"/>
      <c r="E85" s="425"/>
      <c r="F85" s="425"/>
      <c r="G85" s="432">
        <f t="shared" si="1"/>
        <v>0</v>
      </c>
      <c r="L85" s="439">
        <v>76</v>
      </c>
      <c r="M85" s="420"/>
      <c r="N85" s="447"/>
      <c r="O85" s="447"/>
      <c r="P85" s="447"/>
    </row>
    <row r="86" spans="3:16" ht="20" customHeight="1">
      <c r="C86" s="420"/>
      <c r="D86" s="425"/>
      <c r="E86" s="425"/>
      <c r="F86" s="425"/>
      <c r="G86" s="432">
        <f t="shared" si="1"/>
        <v>0</v>
      </c>
      <c r="L86" s="439">
        <v>77</v>
      </c>
      <c r="M86" s="420"/>
      <c r="N86" s="447"/>
      <c r="O86" s="447"/>
      <c r="P86" s="447"/>
    </row>
    <row r="87" spans="3:16" ht="20" customHeight="1">
      <c r="C87" s="420"/>
      <c r="D87" s="425"/>
      <c r="E87" s="425"/>
      <c r="F87" s="425"/>
      <c r="G87" s="432">
        <f t="shared" si="1"/>
        <v>0</v>
      </c>
      <c r="L87" s="439">
        <v>78</v>
      </c>
      <c r="M87" s="420"/>
      <c r="N87" s="447"/>
      <c r="O87" s="447"/>
      <c r="P87" s="447"/>
    </row>
    <row r="88" spans="3:16" ht="20" customHeight="1">
      <c r="C88" s="420"/>
      <c r="D88" s="425"/>
      <c r="E88" s="425"/>
      <c r="F88" s="425"/>
      <c r="G88" s="432">
        <f t="shared" si="1"/>
        <v>0</v>
      </c>
      <c r="L88" s="439">
        <v>79</v>
      </c>
      <c r="M88" s="420"/>
      <c r="N88" s="447"/>
      <c r="O88" s="447"/>
      <c r="P88" s="447"/>
    </row>
    <row r="89" spans="3:16" ht="20" customHeight="1">
      <c r="C89" s="420"/>
      <c r="D89" s="425"/>
      <c r="E89" s="425"/>
      <c r="F89" s="425"/>
      <c r="G89" s="432">
        <f t="shared" si="1"/>
        <v>0</v>
      </c>
      <c r="L89" s="439">
        <v>80</v>
      </c>
      <c r="M89" s="420"/>
      <c r="N89" s="447"/>
      <c r="O89" s="447"/>
      <c r="P89" s="447"/>
    </row>
    <row r="90" spans="3:16" ht="20" customHeight="1">
      <c r="C90" s="420"/>
      <c r="D90" s="425"/>
      <c r="E90" s="425"/>
      <c r="F90" s="425"/>
      <c r="G90" s="432">
        <f t="shared" si="1"/>
        <v>0</v>
      </c>
      <c r="L90" s="439">
        <v>81</v>
      </c>
      <c r="M90" s="420"/>
      <c r="N90" s="447"/>
      <c r="O90" s="447"/>
      <c r="P90" s="447"/>
    </row>
    <row r="91" spans="3:16" ht="20" customHeight="1">
      <c r="C91" s="420"/>
      <c r="D91" s="425"/>
      <c r="E91" s="425"/>
      <c r="F91" s="425"/>
      <c r="G91" s="432">
        <f t="shared" si="1"/>
        <v>0</v>
      </c>
      <c r="L91" s="439">
        <v>82</v>
      </c>
      <c r="M91" s="420"/>
      <c r="N91" s="447"/>
      <c r="O91" s="447"/>
      <c r="P91" s="447"/>
    </row>
    <row r="92" spans="3:16" ht="20" customHeight="1">
      <c r="C92" s="420"/>
      <c r="D92" s="425"/>
      <c r="E92" s="425"/>
      <c r="F92" s="425"/>
      <c r="G92" s="432">
        <f t="shared" si="1"/>
        <v>0</v>
      </c>
      <c r="L92" s="439">
        <v>83</v>
      </c>
      <c r="M92" s="420"/>
      <c r="N92" s="447"/>
      <c r="O92" s="447"/>
      <c r="P92" s="447"/>
    </row>
    <row r="93" spans="3:16" ht="20" customHeight="1">
      <c r="C93" s="420"/>
      <c r="D93" s="425"/>
      <c r="E93" s="425"/>
      <c r="F93" s="425"/>
      <c r="G93" s="432">
        <f t="shared" si="1"/>
        <v>0</v>
      </c>
      <c r="L93" s="439">
        <v>84</v>
      </c>
      <c r="M93" s="420"/>
      <c r="N93" s="447"/>
      <c r="O93" s="447"/>
      <c r="P93" s="447"/>
    </row>
    <row r="94" spans="3:16" ht="20" customHeight="1">
      <c r="C94" s="420"/>
      <c r="D94" s="425"/>
      <c r="E94" s="425"/>
      <c r="F94" s="425"/>
      <c r="G94" s="432">
        <f t="shared" si="1"/>
        <v>0</v>
      </c>
      <c r="L94" s="439">
        <v>85</v>
      </c>
      <c r="M94" s="420"/>
      <c r="N94" s="447"/>
      <c r="O94" s="447"/>
      <c r="P94" s="447"/>
    </row>
    <row r="95" spans="3:16" ht="20" customHeight="1">
      <c r="C95" s="420"/>
      <c r="D95" s="425"/>
      <c r="E95" s="425"/>
      <c r="F95" s="425"/>
      <c r="G95" s="432">
        <f t="shared" si="1"/>
        <v>0</v>
      </c>
      <c r="L95" s="439">
        <v>86</v>
      </c>
      <c r="M95" s="420"/>
      <c r="N95" s="447"/>
      <c r="O95" s="447"/>
      <c r="P95" s="447"/>
    </row>
    <row r="96" spans="3:16" ht="20" customHeight="1">
      <c r="C96" s="420"/>
      <c r="D96" s="425"/>
      <c r="E96" s="425"/>
      <c r="F96" s="425"/>
      <c r="G96" s="432">
        <f t="shared" si="1"/>
        <v>0</v>
      </c>
      <c r="L96" s="439">
        <v>87</v>
      </c>
      <c r="M96" s="420"/>
      <c r="N96" s="447"/>
      <c r="O96" s="447"/>
      <c r="P96" s="447"/>
    </row>
    <row r="97" spans="3:16" ht="20" customHeight="1">
      <c r="C97" s="420"/>
      <c r="D97" s="425"/>
      <c r="E97" s="425"/>
      <c r="F97" s="425"/>
      <c r="G97" s="432">
        <f t="shared" si="1"/>
        <v>0</v>
      </c>
      <c r="L97" s="439">
        <v>88</v>
      </c>
      <c r="M97" s="420"/>
      <c r="N97" s="447"/>
      <c r="O97" s="447"/>
      <c r="P97" s="447"/>
    </row>
    <row r="98" spans="3:16" ht="20" customHeight="1">
      <c r="C98" s="420"/>
      <c r="D98" s="425"/>
      <c r="E98" s="425"/>
      <c r="F98" s="425"/>
      <c r="G98" s="432">
        <f t="shared" si="1"/>
        <v>0</v>
      </c>
      <c r="L98" s="439">
        <v>89</v>
      </c>
      <c r="M98" s="420"/>
      <c r="N98" s="447"/>
      <c r="O98" s="447"/>
      <c r="P98" s="447"/>
    </row>
    <row r="99" spans="3:16" ht="20" customHeight="1">
      <c r="C99" s="420"/>
      <c r="D99" s="425"/>
      <c r="E99" s="425"/>
      <c r="F99" s="425"/>
      <c r="G99" s="432">
        <f t="shared" si="1"/>
        <v>0</v>
      </c>
      <c r="L99" s="439">
        <v>90</v>
      </c>
      <c r="M99" s="420"/>
      <c r="N99" s="447"/>
      <c r="O99" s="447"/>
      <c r="P99" s="447"/>
    </row>
    <row r="100" spans="3:16" ht="20" customHeight="1">
      <c r="C100" s="420"/>
      <c r="D100" s="425"/>
      <c r="E100" s="425"/>
      <c r="F100" s="425"/>
      <c r="G100" s="432">
        <f t="shared" si="1"/>
        <v>0</v>
      </c>
      <c r="L100" s="439">
        <v>91</v>
      </c>
      <c r="M100" s="420"/>
      <c r="N100" s="447"/>
      <c r="O100" s="447"/>
      <c r="P100" s="447"/>
    </row>
    <row r="101" spans="3:16" ht="20" customHeight="1">
      <c r="C101" s="420"/>
      <c r="D101" s="425"/>
      <c r="E101" s="425"/>
      <c r="F101" s="425"/>
      <c r="G101" s="432">
        <f t="shared" si="1"/>
        <v>0</v>
      </c>
      <c r="L101" s="439">
        <v>92</v>
      </c>
      <c r="M101" s="420"/>
      <c r="N101" s="447"/>
      <c r="O101" s="447"/>
      <c r="P101" s="447"/>
    </row>
    <row r="102" spans="3:16" ht="20" customHeight="1">
      <c r="C102" s="420"/>
      <c r="D102" s="425"/>
      <c r="E102" s="425"/>
      <c r="F102" s="425"/>
      <c r="G102" s="432">
        <f t="shared" si="1"/>
        <v>0</v>
      </c>
      <c r="L102" s="439">
        <v>93</v>
      </c>
      <c r="M102" s="420"/>
      <c r="N102" s="447"/>
      <c r="O102" s="447"/>
      <c r="P102" s="447"/>
    </row>
    <row r="103" spans="3:16" ht="20" customHeight="1">
      <c r="C103" s="420"/>
      <c r="D103" s="425"/>
      <c r="E103" s="425"/>
      <c r="F103" s="425"/>
      <c r="G103" s="432">
        <f t="shared" si="1"/>
        <v>0</v>
      </c>
      <c r="L103" s="439">
        <v>94</v>
      </c>
      <c r="M103" s="420"/>
      <c r="N103" s="447"/>
      <c r="O103" s="447"/>
      <c r="P103" s="447"/>
    </row>
    <row r="104" spans="3:16" ht="20" customHeight="1">
      <c r="C104" s="420"/>
      <c r="D104" s="425"/>
      <c r="E104" s="425"/>
      <c r="F104" s="425"/>
      <c r="G104" s="432">
        <f t="shared" si="1"/>
        <v>0</v>
      </c>
      <c r="L104" s="439">
        <v>95</v>
      </c>
      <c r="M104" s="420"/>
      <c r="N104" s="447"/>
      <c r="O104" s="447"/>
      <c r="P104" s="447"/>
    </row>
    <row r="105" spans="3:16" ht="20" customHeight="1">
      <c r="C105" s="420"/>
      <c r="D105" s="425"/>
      <c r="E105" s="425"/>
      <c r="F105" s="425"/>
      <c r="G105" s="432">
        <f t="shared" si="1"/>
        <v>0</v>
      </c>
      <c r="L105" s="439">
        <v>96</v>
      </c>
      <c r="M105" s="420"/>
      <c r="N105" s="447"/>
      <c r="O105" s="447"/>
      <c r="P105" s="447"/>
    </row>
    <row r="106" spans="3:16" ht="20" customHeight="1">
      <c r="C106" s="420"/>
      <c r="D106" s="425"/>
      <c r="E106" s="425"/>
      <c r="F106" s="425"/>
      <c r="G106" s="432">
        <f t="shared" si="1"/>
        <v>0</v>
      </c>
      <c r="L106" s="439">
        <v>97</v>
      </c>
      <c r="M106" s="420"/>
      <c r="N106" s="447"/>
      <c r="O106" s="447"/>
      <c r="P106" s="447"/>
    </row>
    <row r="107" spans="3:16" ht="20" customHeight="1">
      <c r="C107" s="420"/>
      <c r="D107" s="425"/>
      <c r="E107" s="425"/>
      <c r="F107" s="425"/>
      <c r="G107" s="432">
        <f t="shared" si="1"/>
        <v>0</v>
      </c>
      <c r="L107" s="439">
        <v>98</v>
      </c>
      <c r="M107" s="420"/>
      <c r="N107" s="447"/>
      <c r="O107" s="447"/>
      <c r="P107" s="447"/>
    </row>
    <row r="108" spans="3:16" ht="20" customHeight="1">
      <c r="C108" s="420"/>
      <c r="D108" s="425"/>
      <c r="E108" s="425"/>
      <c r="F108" s="425"/>
      <c r="G108" s="432">
        <f t="shared" si="1"/>
        <v>0</v>
      </c>
      <c r="L108" s="439">
        <v>99</v>
      </c>
      <c r="M108" s="420"/>
      <c r="N108" s="447"/>
      <c r="O108" s="447"/>
      <c r="P108" s="447"/>
    </row>
    <row r="109" spans="3:16" ht="20" customHeight="1">
      <c r="C109" s="420"/>
      <c r="D109" s="425"/>
      <c r="E109" s="425"/>
      <c r="F109" s="425"/>
      <c r="G109" s="432">
        <f t="shared" si="1"/>
        <v>0</v>
      </c>
      <c r="L109" s="439">
        <v>100</v>
      </c>
      <c r="M109" s="420"/>
      <c r="N109" s="447"/>
      <c r="O109" s="447"/>
      <c r="P109" s="447"/>
    </row>
    <row r="110" spans="3:16" ht="20" customHeight="1">
      <c r="C110" s="420"/>
      <c r="D110" s="425"/>
      <c r="E110" s="425"/>
      <c r="F110" s="425"/>
      <c r="G110" s="432">
        <f t="shared" si="1"/>
        <v>0</v>
      </c>
      <c r="L110" s="439">
        <v>101</v>
      </c>
      <c r="M110" s="420"/>
      <c r="N110" s="447"/>
      <c r="O110" s="447"/>
      <c r="P110" s="447"/>
    </row>
    <row r="111" spans="3:16" ht="20" customHeight="1">
      <c r="C111" s="420"/>
      <c r="D111" s="425"/>
      <c r="E111" s="425"/>
      <c r="F111" s="425"/>
      <c r="G111" s="432">
        <f t="shared" si="1"/>
        <v>0</v>
      </c>
      <c r="L111" s="439">
        <v>102</v>
      </c>
      <c r="M111" s="420"/>
      <c r="N111" s="447"/>
      <c r="O111" s="447"/>
      <c r="P111" s="447"/>
    </row>
    <row r="112" spans="3:16" ht="20" customHeight="1">
      <c r="C112" s="420"/>
      <c r="D112" s="425"/>
      <c r="E112" s="425"/>
      <c r="F112" s="425"/>
      <c r="G112" s="432">
        <f t="shared" si="1"/>
        <v>0</v>
      </c>
      <c r="L112" s="439">
        <v>103</v>
      </c>
      <c r="M112" s="420"/>
      <c r="N112" s="447"/>
      <c r="O112" s="447"/>
      <c r="P112" s="447"/>
    </row>
    <row r="113" spans="3:16" ht="20" customHeight="1">
      <c r="C113" s="420"/>
      <c r="D113" s="425"/>
      <c r="E113" s="425"/>
      <c r="F113" s="425"/>
      <c r="G113" s="432">
        <f t="shared" si="1"/>
        <v>0</v>
      </c>
      <c r="L113" s="439">
        <v>104</v>
      </c>
      <c r="M113" s="420"/>
      <c r="N113" s="447"/>
      <c r="O113" s="447"/>
      <c r="P113" s="447"/>
    </row>
    <row r="114" spans="3:16" ht="20" customHeight="1">
      <c r="C114" s="420"/>
      <c r="D114" s="425"/>
      <c r="E114" s="425"/>
      <c r="F114" s="425"/>
      <c r="G114" s="432">
        <f t="shared" si="1"/>
        <v>0</v>
      </c>
      <c r="L114" s="439">
        <v>105</v>
      </c>
      <c r="M114" s="420"/>
      <c r="N114" s="447"/>
      <c r="O114" s="447"/>
      <c r="P114" s="447"/>
    </row>
    <row r="115" spans="3:16" ht="20" customHeight="1">
      <c r="C115" s="420"/>
      <c r="D115" s="425"/>
      <c r="E115" s="425"/>
      <c r="F115" s="425"/>
      <c r="G115" s="432">
        <f t="shared" si="1"/>
        <v>0</v>
      </c>
      <c r="L115" s="439">
        <v>106</v>
      </c>
      <c r="M115" s="420"/>
      <c r="N115" s="447"/>
      <c r="O115" s="447"/>
      <c r="P115" s="447"/>
    </row>
    <row r="116" spans="3:16" ht="20" customHeight="1">
      <c r="C116" s="420"/>
      <c r="D116" s="425"/>
      <c r="E116" s="425"/>
      <c r="F116" s="425"/>
      <c r="G116" s="432">
        <f t="shared" si="1"/>
        <v>0</v>
      </c>
      <c r="L116" s="439">
        <v>107</v>
      </c>
      <c r="M116" s="420"/>
      <c r="N116" s="447"/>
      <c r="O116" s="447"/>
      <c r="P116" s="447"/>
    </row>
    <row r="117" spans="3:16" ht="20" customHeight="1">
      <c r="C117" s="420"/>
      <c r="D117" s="425"/>
      <c r="E117" s="425"/>
      <c r="F117" s="425"/>
      <c r="G117" s="432">
        <f t="shared" si="1"/>
        <v>0</v>
      </c>
      <c r="L117" s="439">
        <v>108</v>
      </c>
      <c r="M117" s="420"/>
      <c r="N117" s="447"/>
      <c r="O117" s="447"/>
      <c r="P117" s="447"/>
    </row>
    <row r="118" spans="3:16" ht="20" customHeight="1">
      <c r="C118" s="420"/>
      <c r="D118" s="425"/>
      <c r="E118" s="425"/>
      <c r="F118" s="425"/>
      <c r="G118" s="432">
        <f t="shared" si="1"/>
        <v>0</v>
      </c>
      <c r="L118" s="439">
        <v>109</v>
      </c>
      <c r="M118" s="420"/>
      <c r="N118" s="447"/>
      <c r="O118" s="447"/>
      <c r="P118" s="447"/>
    </row>
    <row r="119" spans="3:16" ht="20" customHeight="1">
      <c r="C119" s="420"/>
      <c r="D119" s="425"/>
      <c r="E119" s="425"/>
      <c r="F119" s="425"/>
      <c r="G119" s="432">
        <f t="shared" si="1"/>
        <v>0</v>
      </c>
      <c r="L119" s="439">
        <v>110</v>
      </c>
      <c r="M119" s="420"/>
      <c r="N119" s="447"/>
      <c r="O119" s="447"/>
      <c r="P119" s="447"/>
    </row>
    <row r="120" spans="3:16" ht="20" customHeight="1">
      <c r="C120" s="420"/>
      <c r="D120" s="425"/>
      <c r="E120" s="425"/>
      <c r="F120" s="425"/>
      <c r="G120" s="432">
        <f t="shared" si="1"/>
        <v>0</v>
      </c>
      <c r="L120" s="439">
        <v>111</v>
      </c>
      <c r="M120" s="420"/>
      <c r="N120" s="447"/>
      <c r="O120" s="447"/>
      <c r="P120" s="447"/>
    </row>
    <row r="121" spans="3:16" ht="20" customHeight="1">
      <c r="C121" s="420"/>
      <c r="D121" s="425"/>
      <c r="E121" s="425"/>
      <c r="F121" s="425"/>
      <c r="G121" s="432">
        <f t="shared" si="1"/>
        <v>0</v>
      </c>
      <c r="L121" s="439">
        <v>112</v>
      </c>
      <c r="M121" s="420"/>
      <c r="N121" s="447"/>
      <c r="O121" s="447"/>
      <c r="P121" s="447"/>
    </row>
    <row r="122" spans="3:16" ht="20" customHeight="1">
      <c r="C122" s="420"/>
      <c r="D122" s="425"/>
      <c r="E122" s="425"/>
      <c r="F122" s="425"/>
      <c r="G122" s="432">
        <f t="shared" si="1"/>
        <v>0</v>
      </c>
      <c r="L122" s="439">
        <v>113</v>
      </c>
      <c r="M122" s="420"/>
      <c r="N122" s="447"/>
      <c r="O122" s="447"/>
      <c r="P122" s="447"/>
    </row>
    <row r="123" spans="3:16" ht="20" customHeight="1">
      <c r="C123" s="420"/>
      <c r="D123" s="425"/>
      <c r="E123" s="425"/>
      <c r="F123" s="425"/>
      <c r="G123" s="432">
        <f t="shared" si="1"/>
        <v>0</v>
      </c>
      <c r="L123" s="439">
        <v>114</v>
      </c>
      <c r="M123" s="420"/>
      <c r="N123" s="447"/>
      <c r="O123" s="447"/>
      <c r="P123" s="447"/>
    </row>
    <row r="124" spans="3:16" ht="20" customHeight="1">
      <c r="C124" s="420"/>
      <c r="D124" s="425"/>
      <c r="E124" s="425"/>
      <c r="F124" s="425"/>
      <c r="G124" s="432">
        <f t="shared" si="1"/>
        <v>0</v>
      </c>
      <c r="L124" s="439">
        <v>115</v>
      </c>
      <c r="M124" s="420"/>
      <c r="N124" s="447"/>
      <c r="O124" s="447"/>
      <c r="P124" s="447"/>
    </row>
    <row r="125" spans="3:16" ht="19.5" customHeight="1">
      <c r="C125" s="420"/>
      <c r="D125" s="425"/>
      <c r="E125" s="425"/>
      <c r="F125" s="425"/>
      <c r="G125" s="432">
        <f t="shared" si="1"/>
        <v>0</v>
      </c>
      <c r="L125" s="439">
        <v>116</v>
      </c>
      <c r="M125" s="420"/>
      <c r="N125" s="447"/>
      <c r="O125" s="447"/>
      <c r="P125" s="447"/>
    </row>
    <row r="126" spans="3:16" ht="19.5" customHeight="1">
      <c r="C126" s="420"/>
      <c r="D126" s="425"/>
      <c r="E126" s="425"/>
      <c r="F126" s="425"/>
      <c r="G126" s="432">
        <f t="shared" si="1"/>
        <v>0</v>
      </c>
      <c r="L126" s="439">
        <v>117</v>
      </c>
      <c r="M126" s="420"/>
      <c r="N126" s="447"/>
      <c r="O126" s="447"/>
      <c r="P126" s="447"/>
    </row>
    <row r="127" spans="3:16" ht="19.5" customHeight="1">
      <c r="C127" s="420"/>
      <c r="D127" s="425"/>
      <c r="E127" s="425"/>
      <c r="F127" s="425"/>
      <c r="G127" s="432">
        <f t="shared" si="1"/>
        <v>0</v>
      </c>
      <c r="L127" s="439">
        <v>118</v>
      </c>
      <c r="M127" s="420"/>
      <c r="N127" s="447"/>
      <c r="O127" s="447"/>
      <c r="P127" s="447"/>
    </row>
    <row r="128" spans="3:16" ht="19.5" customHeight="1">
      <c r="C128" s="420"/>
      <c r="D128" s="425"/>
      <c r="E128" s="425"/>
      <c r="F128" s="425"/>
      <c r="G128" s="432">
        <f t="shared" si="1"/>
        <v>0</v>
      </c>
      <c r="L128" s="439">
        <v>119</v>
      </c>
      <c r="M128" s="420"/>
      <c r="N128" s="447"/>
      <c r="O128" s="447"/>
      <c r="P128" s="447"/>
    </row>
    <row r="129" spans="3:16" ht="19.5" customHeight="1">
      <c r="C129" s="420"/>
      <c r="D129" s="425"/>
      <c r="E129" s="425"/>
      <c r="F129" s="425"/>
      <c r="G129" s="432">
        <f t="shared" si="1"/>
        <v>0</v>
      </c>
      <c r="L129" s="439">
        <v>120</v>
      </c>
      <c r="M129" s="420"/>
      <c r="N129" s="447"/>
      <c r="O129" s="447"/>
      <c r="P129" s="447"/>
    </row>
    <row r="130" spans="3:16" ht="19.5" customHeight="1">
      <c r="C130" s="420"/>
      <c r="D130" s="425"/>
      <c r="E130" s="425"/>
      <c r="F130" s="425"/>
      <c r="G130" s="432">
        <f t="shared" si="1"/>
        <v>0</v>
      </c>
      <c r="L130" s="440"/>
      <c r="M130" s="443"/>
      <c r="N130" s="448"/>
      <c r="O130" s="448"/>
      <c r="P130" s="448"/>
    </row>
    <row r="131" spans="3:16" ht="19.5" customHeight="1">
      <c r="C131" s="420"/>
      <c r="D131" s="425"/>
      <c r="E131" s="425"/>
      <c r="F131" s="425"/>
      <c r="G131" s="432">
        <f t="shared" si="1"/>
        <v>0</v>
      </c>
      <c r="L131" s="441"/>
      <c r="M131" s="444"/>
      <c r="N131" s="422"/>
      <c r="O131" s="422"/>
      <c r="P131" s="422"/>
    </row>
    <row r="132" spans="3:16" ht="18.75">
      <c r="C132" s="421" t="s">
        <v>115</v>
      </c>
      <c r="D132" s="426">
        <f>SUM(D15:D131)</f>
        <v>0</v>
      </c>
      <c r="E132" s="426">
        <f>SUM(E15:E131)</f>
        <v>0</v>
      </c>
      <c r="F132" s="426">
        <f>SUM(F15:F131)</f>
        <v>0</v>
      </c>
      <c r="G132" s="433">
        <f t="shared" si="1"/>
        <v>0</v>
      </c>
      <c r="L132" s="441"/>
      <c r="M132" s="444"/>
      <c r="N132" s="422"/>
      <c r="O132" s="422"/>
      <c r="P132" s="422"/>
    </row>
    <row r="133" spans="3:16">
      <c r="C133" s="422"/>
      <c r="D133" s="422"/>
      <c r="E133" s="410"/>
      <c r="F133" s="410" t="e">
        <f>IF(#REF!="２　認可地縁団体でない","",IF(F132=0,"",IF(F132&gt;0,"注：認可地縁団体の場合はこの欄は「０」になります。","")))</f>
        <v>#REF!</v>
      </c>
      <c r="G133" s="434"/>
      <c r="L133" s="441"/>
      <c r="M133" s="444"/>
      <c r="N133" s="422"/>
      <c r="O133" s="422"/>
      <c r="P133" s="422"/>
    </row>
    <row r="134" spans="3:16">
      <c r="C134" s="410"/>
      <c r="D134" s="410"/>
      <c r="E134" s="427"/>
      <c r="L134" s="441"/>
      <c r="M134" s="444"/>
      <c r="N134" s="422"/>
      <c r="O134" s="422"/>
      <c r="P134" s="422"/>
    </row>
    <row r="135" spans="3:16">
      <c r="C135" s="410"/>
      <c r="D135" s="410"/>
      <c r="E135" s="427"/>
      <c r="L135" s="441"/>
      <c r="M135" s="444"/>
      <c r="N135" s="422"/>
      <c r="O135" s="422"/>
      <c r="P135" s="422"/>
    </row>
  </sheetData>
  <mergeCells count="10">
    <mergeCell ref="D12:E12"/>
    <mergeCell ref="C1:G2"/>
    <mergeCell ref="L1:P2"/>
    <mergeCell ref="L8:L9"/>
    <mergeCell ref="M8:M9"/>
    <mergeCell ref="N8:N9"/>
    <mergeCell ref="O8:O9"/>
    <mergeCell ref="P8:P9"/>
    <mergeCell ref="C12:C14"/>
    <mergeCell ref="G12:G13"/>
  </mergeCells>
  <phoneticPr fontId="1" type="Hiragana"/>
  <pageMargins left="0.19685039370078738" right="0.19685039370078738" top="0.59055118110236215" bottom="0.59055118110236215" header="0.51181102362204722" footer="0.51181102362204722"/>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tint="0.4"/>
  </sheetPr>
  <dimension ref="A1:BM48"/>
  <sheetViews>
    <sheetView view="pageBreakPreview" topLeftCell="A13" zoomScaleNormal="85" zoomScaleSheetLayoutView="100" workbookViewId="0">
      <selection activeCell="T2" sqref="T2"/>
    </sheetView>
  </sheetViews>
  <sheetFormatPr defaultRowHeight="18"/>
  <cols>
    <col min="1" max="1" width="1.58203125" style="407" customWidth="1"/>
    <col min="2" max="2" width="9.4140625" style="407" customWidth="1"/>
    <col min="3" max="3" width="9.58203125" style="407" customWidth="1"/>
    <col min="4" max="4" width="6.58203125" style="407" customWidth="1"/>
    <col min="5" max="5" width="1.58203125" style="407" customWidth="1"/>
    <col min="6" max="6" width="6.58203125" customWidth="1"/>
    <col min="7" max="7" width="6.58203125" style="407" customWidth="1"/>
    <col min="8" max="8" width="9" style="407" bestFit="1" customWidth="1"/>
    <col min="9" max="9" width="10.9140625" style="407" customWidth="1"/>
    <col min="10" max="10" width="9.4140625" style="407" customWidth="1"/>
    <col min="11" max="11" width="15.08203125" style="407" customWidth="1"/>
    <col min="12" max="12" width="3.5" style="407" customWidth="1"/>
    <col min="13" max="13" width="1.625" style="407" customWidth="1"/>
    <col min="14" max="14" width="1.58203125" style="407" customWidth="1"/>
    <col min="15" max="15" width="2.08203125" style="407" customWidth="1"/>
    <col min="16" max="16" width="2.75" style="407" customWidth="1"/>
    <col min="17" max="17" width="9.75" style="407" customWidth="1"/>
    <col min="18" max="18" width="6.58203125" style="407" customWidth="1"/>
    <col min="19" max="19" width="2.25" customWidth="1"/>
    <col min="20" max="20" width="6.08203125" style="407" customWidth="1"/>
    <col min="21" max="21" width="3.25" customWidth="1"/>
    <col min="22" max="23" width="6.58203125" style="407" customWidth="1"/>
    <col min="24" max="24" width="9.58203125" style="407" customWidth="1"/>
    <col min="25" max="25" width="8.83203125" style="407" customWidth="1"/>
    <col min="26" max="26" width="7.5" style="407" customWidth="1"/>
    <col min="27" max="27" width="8.25" style="407" customWidth="1"/>
    <col min="28" max="28" width="4.33203125" style="407" customWidth="1"/>
    <col min="29" max="29" width="2.75" style="407" customWidth="1"/>
    <col min="30" max="30" width="2.08203125" style="407" customWidth="1"/>
    <col min="31" max="31" width="1.625" style="407" customWidth="1"/>
    <col min="32" max="32" width="1.58203125" style="407" customWidth="1"/>
    <col min="33" max="33" width="2.625" style="407" customWidth="1"/>
    <col min="34" max="34" width="7.5" style="407" customWidth="1"/>
    <col min="35" max="35" width="5.1640625" style="407" customWidth="1"/>
    <col min="36" max="36" width="2.08203125" style="407" customWidth="1"/>
    <col min="37" max="37" width="4.33203125" style="407" customWidth="1"/>
    <col min="38" max="38" width="9.08203125" style="407" customWidth="1"/>
    <col min="39" max="39" width="2.9140625" style="407" customWidth="1"/>
    <col min="40" max="40" width="2.08203125" customWidth="1"/>
    <col min="41" max="41" width="7" style="407" customWidth="1"/>
    <col min="42" max="42" width="9" style="407" bestFit="1" customWidth="1"/>
    <col min="43" max="43" width="11.83203125" style="407" customWidth="1"/>
    <col min="44" max="44" width="7.83203125" style="407" customWidth="1"/>
    <col min="45" max="45" width="2.5" style="407" customWidth="1"/>
    <col min="46" max="46" width="9.5" style="407" customWidth="1"/>
    <col min="47" max="47" width="3.58203125" style="407" customWidth="1"/>
    <col min="48" max="48" width="2.08203125" style="407" customWidth="1"/>
    <col min="49" max="49" width="1.625" style="407" customWidth="1"/>
    <col min="50" max="50" width="2.08203125" customWidth="1"/>
    <col min="51" max="51" width="6.25" customWidth="1"/>
    <col min="52" max="52" width="5" customWidth="1"/>
    <col min="53" max="54" width="2.58203125" customWidth="1"/>
    <col min="55" max="55" width="6.9140625" customWidth="1"/>
    <col min="56" max="56" width="6.58203125" customWidth="1"/>
    <col min="57" max="58" width="7.58203125" customWidth="1"/>
    <col min="59" max="59" width="11.58203125" customWidth="1"/>
    <col min="60" max="60" width="6.33203125" customWidth="1"/>
    <col min="61" max="61" width="8.33203125" customWidth="1"/>
    <col min="62" max="62" width="4.6640625" customWidth="1"/>
    <col min="63" max="63" width="9" bestFit="1" customWidth="1"/>
    <col min="64" max="64" width="2.58203125" customWidth="1"/>
    <col min="65" max="65" width="2.08203125" customWidth="1"/>
    <col min="66" max="16328" width="9" bestFit="1" customWidth="1"/>
    <col min="16329" max="16384" width="8.6640625" customWidth="1"/>
  </cols>
  <sheetData>
    <row r="1" spans="1:65" ht="16" customHeight="1">
      <c r="A1" s="410"/>
      <c r="B1" s="410"/>
      <c r="C1" s="410"/>
      <c r="D1" s="410"/>
      <c r="E1" s="410"/>
      <c r="F1" s="410"/>
      <c r="G1" s="410"/>
      <c r="H1" s="410"/>
      <c r="I1" s="483"/>
      <c r="J1" s="410"/>
      <c r="K1" s="459"/>
      <c r="L1" s="410"/>
      <c r="M1" s="410"/>
      <c r="N1" s="410"/>
      <c r="O1" s="410"/>
      <c r="P1" s="410"/>
      <c r="Q1" s="410"/>
      <c r="R1" s="410"/>
      <c r="S1" s="410"/>
      <c r="T1" s="410"/>
      <c r="U1" s="410"/>
      <c r="V1" s="410"/>
      <c r="W1" s="410"/>
      <c r="X1" s="410"/>
      <c r="Y1" s="483"/>
      <c r="Z1" s="410"/>
      <c r="AA1" s="410"/>
      <c r="AB1" s="459"/>
      <c r="AC1" s="410"/>
      <c r="AD1" s="410"/>
      <c r="AE1" s="410"/>
      <c r="AG1" s="410"/>
      <c r="AH1" s="410"/>
      <c r="AI1" s="410"/>
      <c r="AJ1" s="410"/>
      <c r="AK1" s="410"/>
      <c r="AL1" s="410"/>
      <c r="AM1" s="410"/>
      <c r="AN1" s="410"/>
      <c r="AO1" s="410"/>
      <c r="AP1" s="410"/>
      <c r="AQ1" s="410"/>
      <c r="AR1" s="483"/>
      <c r="AS1" s="483"/>
      <c r="AT1" s="483"/>
      <c r="AU1" s="459"/>
      <c r="AV1" s="410"/>
      <c r="AX1" s="407"/>
      <c r="AY1" s="407"/>
      <c r="AZ1" s="407"/>
      <c r="BA1" s="407"/>
      <c r="BB1" s="407"/>
      <c r="BC1" s="407"/>
      <c r="BD1" s="407"/>
      <c r="BE1" s="407"/>
      <c r="BF1" s="407"/>
      <c r="BG1" s="407"/>
      <c r="BH1" s="407"/>
      <c r="BI1" s="525"/>
      <c r="BJ1" s="407"/>
      <c r="BK1" s="526"/>
      <c r="BL1" s="407"/>
      <c r="BM1" s="407"/>
    </row>
    <row r="2" spans="1:65" ht="16" customHeigh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G2" s="410"/>
      <c r="AH2" s="410"/>
      <c r="AI2" s="410"/>
      <c r="AJ2" s="410"/>
      <c r="AK2" s="410"/>
      <c r="AL2" s="410"/>
      <c r="AM2" s="410"/>
      <c r="AN2" s="410"/>
      <c r="AO2" s="410"/>
      <c r="AP2" s="410"/>
      <c r="AQ2" s="410"/>
      <c r="AR2" s="410"/>
      <c r="AS2" s="410"/>
      <c r="AT2" s="410"/>
      <c r="AU2" s="410"/>
      <c r="AV2" s="410"/>
      <c r="AX2" s="407"/>
      <c r="AY2" s="407"/>
      <c r="AZ2" s="407"/>
      <c r="BA2" s="407"/>
      <c r="BB2" s="407"/>
      <c r="BC2" s="407"/>
      <c r="BD2" s="407"/>
      <c r="BE2" s="407"/>
      <c r="BF2" s="407"/>
      <c r="BG2" s="407"/>
      <c r="BH2" s="407"/>
      <c r="BI2" s="407"/>
      <c r="BJ2" s="407"/>
      <c r="BK2" s="407"/>
      <c r="BL2" s="407"/>
      <c r="BM2" s="407"/>
    </row>
    <row r="3" spans="1:65" ht="16" customHeight="1">
      <c r="A3" s="450" t="s">
        <v>51</v>
      </c>
      <c r="B3" s="450"/>
      <c r="C3" s="450"/>
      <c r="D3" s="450"/>
      <c r="E3" s="450"/>
      <c r="F3" s="450"/>
      <c r="G3" s="450"/>
      <c r="H3" s="450"/>
      <c r="I3" s="450"/>
      <c r="J3" s="450"/>
      <c r="K3" s="450"/>
      <c r="L3" s="450"/>
      <c r="M3" s="450"/>
      <c r="N3" s="410"/>
      <c r="O3" s="410"/>
      <c r="P3" s="435" t="s">
        <v>284</v>
      </c>
      <c r="Q3" s="459"/>
      <c r="R3" s="459"/>
      <c r="S3" s="459"/>
      <c r="T3" s="459"/>
      <c r="U3" s="459"/>
      <c r="V3" s="459"/>
      <c r="W3" s="459"/>
      <c r="X3" s="459"/>
      <c r="Y3" s="459"/>
      <c r="Z3" s="459"/>
      <c r="AA3" s="459"/>
      <c r="AB3" s="459"/>
      <c r="AC3" s="459"/>
      <c r="AD3" s="427"/>
      <c r="AE3" s="410"/>
      <c r="AG3" s="410"/>
      <c r="AH3" s="410"/>
      <c r="AI3" s="410"/>
      <c r="AJ3" s="410"/>
      <c r="AK3" s="410"/>
      <c r="AL3" s="410"/>
      <c r="AM3" s="410"/>
      <c r="AN3" s="410"/>
      <c r="AO3" s="410"/>
      <c r="AP3" s="410"/>
      <c r="AQ3" s="410"/>
      <c r="AR3" s="410"/>
      <c r="AS3" s="410"/>
      <c r="AT3" s="410"/>
      <c r="AU3" s="468"/>
      <c r="AV3" s="410"/>
      <c r="AX3" s="407"/>
      <c r="AY3" s="407"/>
      <c r="AZ3" s="407"/>
      <c r="BA3" s="407"/>
      <c r="BB3" s="407"/>
      <c r="BC3" s="407"/>
      <c r="BD3" s="407"/>
      <c r="BE3" s="407"/>
      <c r="BF3" s="407"/>
      <c r="BG3" s="407"/>
      <c r="BH3" s="407"/>
      <c r="BI3" s="407"/>
      <c r="BJ3" s="407"/>
      <c r="BK3" s="407"/>
      <c r="BL3" s="407"/>
      <c r="BM3" s="407"/>
    </row>
    <row r="4" spans="1:65" ht="16" customHeight="1">
      <c r="A4" s="450"/>
      <c r="B4" s="450"/>
      <c r="C4" s="450"/>
      <c r="D4" s="450"/>
      <c r="E4" s="450"/>
      <c r="F4" s="450"/>
      <c r="G4" s="450"/>
      <c r="H4" s="450"/>
      <c r="I4" s="450"/>
      <c r="J4" s="450"/>
      <c r="K4" s="450"/>
      <c r="L4" s="450"/>
      <c r="M4" s="450"/>
      <c r="N4" s="410"/>
      <c r="O4" s="410"/>
      <c r="P4" s="459"/>
      <c r="Q4" s="459"/>
      <c r="R4" s="459"/>
      <c r="S4" s="459"/>
      <c r="T4" s="459"/>
      <c r="U4" s="459"/>
      <c r="V4" s="459"/>
      <c r="W4" s="459"/>
      <c r="X4" s="459"/>
      <c r="Y4" s="459"/>
      <c r="Z4" s="459"/>
      <c r="AA4" s="459"/>
      <c r="AB4" s="459"/>
      <c r="AC4" s="459"/>
      <c r="AD4" s="427"/>
      <c r="AE4" s="410"/>
      <c r="AG4" s="410"/>
      <c r="AH4" s="410"/>
      <c r="AI4" s="410"/>
      <c r="AJ4" s="410"/>
      <c r="AK4" s="410"/>
      <c r="AL4" s="410"/>
      <c r="AM4" s="410"/>
      <c r="AN4" s="410"/>
      <c r="AO4" s="410"/>
      <c r="AP4" s="410"/>
      <c r="AQ4" s="410"/>
      <c r="AR4" s="410"/>
      <c r="AS4" s="410"/>
      <c r="AT4" s="410"/>
      <c r="AU4" s="515"/>
      <c r="AV4" s="410"/>
      <c r="AX4" s="407"/>
      <c r="AY4" s="407"/>
      <c r="AZ4" s="407"/>
      <c r="BA4" s="407"/>
      <c r="BB4" s="407"/>
      <c r="BC4" s="407"/>
      <c r="BD4" s="407"/>
      <c r="BE4" s="407"/>
      <c r="BF4" s="407"/>
      <c r="BG4" s="407"/>
      <c r="BH4" s="407"/>
      <c r="BI4" s="407"/>
      <c r="BJ4" s="407"/>
      <c r="BK4" s="407"/>
      <c r="BL4" s="407"/>
      <c r="BM4" s="407"/>
    </row>
    <row r="5" spans="1:65" ht="16" customHeight="1">
      <c r="A5" s="410"/>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G5" s="435" t="s">
        <v>286</v>
      </c>
      <c r="AH5" s="435"/>
      <c r="AI5" s="435"/>
      <c r="AJ5" s="435"/>
      <c r="AK5" s="435"/>
      <c r="AL5" s="435"/>
      <c r="AM5" s="435"/>
      <c r="AN5" s="435"/>
      <c r="AO5" s="435"/>
      <c r="AP5" s="435"/>
      <c r="AQ5" s="435"/>
      <c r="AR5" s="435"/>
      <c r="AS5" s="435"/>
      <c r="AT5" s="435"/>
      <c r="AU5" s="435"/>
      <c r="AV5" s="435"/>
      <c r="AX5" s="407"/>
      <c r="AY5" s="435" t="s">
        <v>23</v>
      </c>
      <c r="AZ5" s="435"/>
      <c r="BA5" s="435"/>
      <c r="BB5" s="435"/>
      <c r="BC5" s="435"/>
      <c r="BD5" s="435"/>
      <c r="BE5" s="435"/>
      <c r="BF5" s="435"/>
      <c r="BG5" s="435"/>
      <c r="BH5" s="435"/>
      <c r="BI5" s="435"/>
      <c r="BJ5" s="435"/>
      <c r="BK5" s="435"/>
      <c r="BL5" s="435"/>
      <c r="BM5" s="407"/>
    </row>
    <row r="6" spans="1:65" ht="16" customHeight="1">
      <c r="A6" s="410"/>
      <c r="B6" s="410"/>
      <c r="C6" s="410"/>
      <c r="D6" s="410"/>
      <c r="E6" s="410"/>
      <c r="F6" s="410"/>
      <c r="G6" s="410"/>
      <c r="H6" s="413"/>
      <c r="I6" s="484" t="str">
        <f>IF('【入力】基本事項入力'!K3="",'【入力】基本事項入力'!Q7&amp;'【入力】基本事項入力'!R5&amp;"年　　月　　日",'【入力】基本事項入力'!K3)</f>
        <v>令和6年　　月　　日</v>
      </c>
      <c r="J6" s="484"/>
      <c r="K6" s="484"/>
      <c r="L6" s="484"/>
      <c r="M6" s="410"/>
      <c r="N6" s="410"/>
      <c r="O6" s="410"/>
      <c r="P6" s="410"/>
      <c r="Q6" s="410"/>
      <c r="R6" s="410"/>
      <c r="S6" s="410"/>
      <c r="T6" s="410"/>
      <c r="U6" s="410"/>
      <c r="V6" s="410"/>
      <c r="W6" s="410"/>
      <c r="X6" s="484"/>
      <c r="Y6" s="484" t="str">
        <f>IF(I6="","",I6)</f>
        <v>令和6年　　月　　日</v>
      </c>
      <c r="Z6" s="484"/>
      <c r="AA6" s="484"/>
      <c r="AB6" s="484"/>
      <c r="AC6" s="484"/>
      <c r="AD6" s="506"/>
      <c r="AE6" s="410"/>
      <c r="AF6" s="409"/>
      <c r="AG6" s="435"/>
      <c r="AH6" s="435"/>
      <c r="AI6" s="435"/>
      <c r="AJ6" s="435"/>
      <c r="AK6" s="435"/>
      <c r="AL6" s="435"/>
      <c r="AM6" s="435"/>
      <c r="AN6" s="435"/>
      <c r="AO6" s="435"/>
      <c r="AP6" s="435"/>
      <c r="AQ6" s="435"/>
      <c r="AR6" s="435"/>
      <c r="AS6" s="435"/>
      <c r="AT6" s="435"/>
      <c r="AU6" s="435"/>
      <c r="AV6" s="435"/>
      <c r="AW6" s="409"/>
      <c r="AX6" s="407"/>
      <c r="AY6" s="435"/>
      <c r="AZ6" s="435"/>
      <c r="BA6" s="435"/>
      <c r="BB6" s="435"/>
      <c r="BC6" s="435"/>
      <c r="BD6" s="435"/>
      <c r="BE6" s="435"/>
      <c r="BF6" s="435"/>
      <c r="BG6" s="435"/>
      <c r="BH6" s="435"/>
      <c r="BI6" s="435"/>
      <c r="BJ6" s="435"/>
      <c r="BK6" s="435"/>
      <c r="BL6" s="435"/>
      <c r="BM6" s="407"/>
    </row>
    <row r="7" spans="1:65" ht="16" customHeight="1">
      <c r="A7" s="410"/>
      <c r="B7" s="410"/>
      <c r="C7" s="410"/>
      <c r="D7" s="410"/>
      <c r="E7" s="410"/>
      <c r="F7" s="410"/>
      <c r="G7" s="410"/>
      <c r="H7" s="410"/>
      <c r="I7" s="410"/>
      <c r="J7" s="410"/>
      <c r="K7" s="410"/>
      <c r="L7" s="410"/>
      <c r="M7" s="410"/>
      <c r="N7" s="410"/>
      <c r="O7" s="410"/>
      <c r="P7" s="451" t="s">
        <v>0</v>
      </c>
      <c r="Q7" s="451"/>
      <c r="R7" s="459" t="str">
        <f>IF(C8="","",C8)</f>
        <v>清山　知憲</v>
      </c>
      <c r="S7" s="459"/>
      <c r="T7" s="459"/>
      <c r="U7" s="410" t="s">
        <v>161</v>
      </c>
      <c r="W7" s="410"/>
      <c r="X7" s="410"/>
      <c r="Y7" s="422"/>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07"/>
      <c r="AY7" s="407"/>
      <c r="AZ7" s="407"/>
      <c r="BA7" s="407"/>
      <c r="BB7" s="407"/>
      <c r="BC7" s="407"/>
      <c r="BD7" s="407"/>
      <c r="BE7" s="407"/>
      <c r="BF7" s="407"/>
      <c r="BG7" s="407"/>
      <c r="BH7" s="407"/>
      <c r="BI7" s="407"/>
      <c r="BJ7" s="407"/>
      <c r="BK7" s="407"/>
      <c r="BL7" s="407"/>
      <c r="BM7" s="407"/>
    </row>
    <row r="8" spans="1:65" ht="16" customHeight="1">
      <c r="A8" s="410"/>
      <c r="B8" s="451" t="s">
        <v>167</v>
      </c>
      <c r="C8" s="454" t="str">
        <f>IF('【入力】基本事項入力'!Q6="","",'【入力】基本事項入力'!Q6)</f>
        <v>清山　知憲</v>
      </c>
      <c r="D8" s="459"/>
      <c r="E8" s="410" t="s">
        <v>161</v>
      </c>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G8" s="410"/>
      <c r="AH8" s="410"/>
      <c r="AJ8" s="496" t="s">
        <v>108</v>
      </c>
      <c r="AK8" s="496"/>
      <c r="AL8" s="496"/>
      <c r="AM8" s="496"/>
      <c r="AN8" s="496"/>
      <c r="AO8" s="496"/>
      <c r="AP8" s="496"/>
      <c r="AQ8" s="496"/>
      <c r="AR8" s="496"/>
      <c r="AS8" s="496"/>
      <c r="AT8" s="496"/>
      <c r="AU8" s="410"/>
      <c r="AV8" s="410"/>
      <c r="AX8" s="407"/>
      <c r="AY8" s="410"/>
      <c r="AZ8" s="410"/>
      <c r="BA8" s="410"/>
      <c r="BB8" s="410"/>
      <c r="BC8" s="410"/>
      <c r="BD8" s="410"/>
      <c r="BE8" s="410"/>
      <c r="BF8" s="410"/>
      <c r="BG8" s="410"/>
      <c r="BH8" s="484" t="str">
        <f>IF(I6="","",I6)</f>
        <v>令和6年　　月　　日</v>
      </c>
      <c r="BI8" s="484"/>
      <c r="BJ8" s="484"/>
      <c r="BK8" s="484"/>
      <c r="BL8" s="484"/>
      <c r="BM8" s="410"/>
    </row>
    <row r="9" spans="1:65" ht="16" customHeight="1">
      <c r="A9" s="410"/>
      <c r="B9" s="410"/>
      <c r="C9" s="410"/>
      <c r="D9" s="410"/>
      <c r="E9" s="410"/>
      <c r="F9" s="410"/>
      <c r="G9" s="410"/>
      <c r="H9" s="410"/>
      <c r="I9" s="410"/>
      <c r="J9" s="410"/>
      <c r="K9" s="410"/>
      <c r="L9" s="413"/>
      <c r="M9" s="410"/>
      <c r="N9" s="410"/>
      <c r="O9" s="410"/>
      <c r="P9" s="410" t="s">
        <v>174</v>
      </c>
      <c r="Q9" s="410"/>
      <c r="R9" s="413"/>
      <c r="S9" s="413"/>
      <c r="T9" s="499" t="str">
        <f>IF(E25="","",E25)</f>
        <v/>
      </c>
      <c r="U9" s="499"/>
      <c r="V9" s="499"/>
      <c r="W9" s="499"/>
      <c r="X9" s="499"/>
      <c r="Y9" s="499"/>
      <c r="Z9" s="460" t="s">
        <v>163</v>
      </c>
      <c r="AA9" s="460"/>
      <c r="AB9" s="410"/>
      <c r="AC9" s="410"/>
      <c r="AD9" s="410"/>
      <c r="AE9" s="410"/>
      <c r="AG9" s="410"/>
      <c r="AH9" s="410"/>
      <c r="AJ9" s="496" t="s">
        <v>143</v>
      </c>
      <c r="AK9" s="496"/>
      <c r="AL9" s="496"/>
      <c r="AM9" s="496"/>
      <c r="AN9" s="496"/>
      <c r="AO9" s="496"/>
      <c r="AP9" s="496"/>
      <c r="AQ9" s="496"/>
      <c r="AR9" s="510"/>
      <c r="AS9" s="511"/>
      <c r="AT9" s="511"/>
      <c r="AU9" s="410"/>
      <c r="AV9" s="410"/>
      <c r="AX9" s="407"/>
      <c r="AY9" s="410"/>
      <c r="AZ9" s="410"/>
      <c r="BA9" s="410"/>
      <c r="BB9" s="410"/>
      <c r="BC9" s="410"/>
      <c r="BD9" s="410"/>
      <c r="BE9" s="410"/>
      <c r="BF9" s="410"/>
      <c r="BG9" s="410"/>
      <c r="BH9" s="410"/>
      <c r="BI9" s="410"/>
      <c r="BJ9" s="410"/>
      <c r="BK9" s="410"/>
      <c r="BL9" s="410"/>
      <c r="BM9" s="410"/>
    </row>
    <row r="10" spans="1:65" ht="16" customHeight="1">
      <c r="A10" s="410"/>
      <c r="B10" s="410"/>
      <c r="C10" s="455"/>
      <c r="D10" s="467"/>
      <c r="E10" s="467"/>
      <c r="F10" s="467"/>
      <c r="G10" s="467"/>
      <c r="H10" s="467"/>
      <c r="I10" s="467"/>
      <c r="J10" s="467"/>
      <c r="K10" s="467"/>
      <c r="L10" s="488"/>
      <c r="M10" s="410"/>
      <c r="N10" s="410"/>
      <c r="O10" s="410"/>
      <c r="P10" s="491"/>
      <c r="Q10" s="410"/>
      <c r="R10" s="410"/>
      <c r="S10" s="410"/>
      <c r="T10" s="410"/>
      <c r="U10" s="410"/>
      <c r="V10" s="410"/>
      <c r="W10" s="410"/>
      <c r="X10" s="410"/>
      <c r="Y10" s="410"/>
      <c r="Z10" s="410"/>
      <c r="AA10" s="410"/>
      <c r="AB10" s="410"/>
      <c r="AC10" s="410"/>
      <c r="AD10" s="410"/>
      <c r="AE10" s="410"/>
      <c r="AG10" s="410"/>
      <c r="AH10" s="410"/>
      <c r="AI10" s="410"/>
      <c r="AJ10" s="410"/>
      <c r="AK10" s="410"/>
      <c r="AL10" s="410"/>
      <c r="AM10" s="410"/>
      <c r="AN10" s="410"/>
      <c r="AO10" s="410"/>
      <c r="AP10" s="410"/>
      <c r="AQ10" s="410"/>
      <c r="AR10" s="422"/>
      <c r="AS10" s="503"/>
      <c r="AT10" s="503"/>
      <c r="AU10" s="410"/>
      <c r="AV10" s="410"/>
      <c r="AX10" s="407"/>
      <c r="AY10" s="459" t="s">
        <v>699</v>
      </c>
      <c r="AZ10" s="459"/>
      <c r="BA10" s="459"/>
      <c r="BB10" s="459" t="str">
        <f>IF(C8="","",C8)</f>
        <v>清山　知憲</v>
      </c>
      <c r="BC10" s="459"/>
      <c r="BD10" s="459"/>
      <c r="BE10" s="410" t="s">
        <v>161</v>
      </c>
      <c r="BF10" s="410"/>
      <c r="BG10" s="410"/>
      <c r="BH10" s="410"/>
      <c r="BI10" s="410"/>
      <c r="BJ10" s="410"/>
      <c r="BK10" s="410"/>
      <c r="BL10" s="410"/>
      <c r="BM10" s="410"/>
    </row>
    <row r="11" spans="1:65" ht="16" customHeight="1">
      <c r="A11" s="410"/>
      <c r="B11" s="410"/>
      <c r="C11" s="456"/>
      <c r="D11" s="410"/>
      <c r="E11" s="410"/>
      <c r="F11" s="410"/>
      <c r="G11" s="469" t="str">
        <f>IF('【入力】基本事項入力'!C6="","",'【入力】基本事項入力'!C6)</f>
        <v/>
      </c>
      <c r="H11" s="469"/>
      <c r="I11" s="469"/>
      <c r="J11" s="469"/>
      <c r="K11" s="410"/>
      <c r="L11" s="489"/>
      <c r="M11" s="410"/>
      <c r="N11" s="410"/>
      <c r="O11" s="410"/>
      <c r="P11" s="410"/>
      <c r="Q11" s="410"/>
      <c r="R11" s="410"/>
      <c r="S11" s="410"/>
      <c r="T11" s="410"/>
      <c r="U11" s="410"/>
      <c r="V11" s="410"/>
      <c r="W11" s="410"/>
      <c r="X11" s="413"/>
      <c r="Y11" s="410"/>
      <c r="Z11" s="410"/>
      <c r="AA11" s="410"/>
      <c r="AB11" s="410"/>
      <c r="AC11" s="410"/>
      <c r="AD11" s="410"/>
      <c r="AE11" s="410"/>
      <c r="AG11" s="410"/>
      <c r="AH11" s="410"/>
      <c r="AI11" s="410"/>
      <c r="AJ11" s="410"/>
      <c r="AK11" s="410"/>
      <c r="AL11" s="410"/>
      <c r="AM11" s="410"/>
      <c r="AN11" s="410"/>
      <c r="AO11" s="410"/>
      <c r="AP11" s="410"/>
      <c r="AQ11" s="413"/>
      <c r="AR11" s="484" t="str">
        <f>IF(I6="","",I6)</f>
        <v>令和6年　　月　　日</v>
      </c>
      <c r="AS11" s="484"/>
      <c r="AT11" s="484"/>
      <c r="AU11" s="484"/>
      <c r="AV11" s="484"/>
      <c r="AX11" s="407"/>
      <c r="AY11" s="427"/>
      <c r="AZ11" s="427"/>
      <c r="BA11" s="427"/>
      <c r="BB11" s="427"/>
      <c r="BC11" s="427"/>
      <c r="BD11" s="427"/>
      <c r="BE11" s="410"/>
      <c r="BF11" s="410"/>
      <c r="BG11" s="410"/>
      <c r="BH11" s="410"/>
      <c r="BI11" s="410"/>
      <c r="BJ11" s="410"/>
      <c r="BK11" s="410"/>
      <c r="BL11" s="410"/>
      <c r="BM11" s="410"/>
    </row>
    <row r="12" spans="1:65" ht="16" customHeight="1">
      <c r="A12" s="410"/>
      <c r="B12" s="410"/>
      <c r="C12" s="457" t="s">
        <v>702</v>
      </c>
      <c r="D12" s="468"/>
      <c r="E12" s="468"/>
      <c r="F12" s="472"/>
      <c r="G12" s="470"/>
      <c r="H12" s="470"/>
      <c r="I12" s="470"/>
      <c r="J12" s="470"/>
      <c r="K12" s="487" t="s">
        <v>457</v>
      </c>
      <c r="L12" s="489"/>
      <c r="M12" s="410"/>
      <c r="N12" s="410"/>
      <c r="O12" s="410"/>
      <c r="P12" s="455"/>
      <c r="Q12" s="467"/>
      <c r="R12" s="467"/>
      <c r="S12" s="467"/>
      <c r="T12" s="467"/>
      <c r="U12" s="467"/>
      <c r="V12" s="467"/>
      <c r="W12" s="467"/>
      <c r="X12" s="467"/>
      <c r="Y12" s="467"/>
      <c r="Z12" s="467"/>
      <c r="AA12" s="467"/>
      <c r="AB12" s="467"/>
      <c r="AC12" s="488"/>
      <c r="AD12" s="410"/>
      <c r="AE12" s="410"/>
      <c r="AG12" s="410"/>
      <c r="AH12" s="410"/>
      <c r="AI12" s="410"/>
      <c r="AJ12" s="410"/>
      <c r="AK12" s="410"/>
      <c r="AL12" s="410"/>
      <c r="AM12" s="413"/>
      <c r="AN12" s="413"/>
      <c r="AO12" s="422"/>
      <c r="AP12" s="422"/>
      <c r="AQ12" s="422"/>
      <c r="AR12" s="460"/>
      <c r="AS12" s="460"/>
      <c r="AT12" s="460"/>
      <c r="AU12" s="410"/>
      <c r="AV12" s="410"/>
      <c r="AX12" s="407"/>
      <c r="AY12" s="410"/>
      <c r="AZ12" s="410"/>
      <c r="BA12" s="410"/>
      <c r="BB12" s="410"/>
      <c r="BC12" s="410"/>
      <c r="BD12" s="410"/>
      <c r="BE12" s="410"/>
      <c r="BF12" s="410"/>
      <c r="BG12" s="410"/>
      <c r="BH12" s="496"/>
      <c r="BI12" s="496"/>
      <c r="BJ12" s="496"/>
      <c r="BK12" s="527"/>
      <c r="BL12" s="528" t="s">
        <v>166</v>
      </c>
      <c r="BM12" s="410"/>
    </row>
    <row r="13" spans="1:65" ht="16" customHeight="1">
      <c r="A13" s="410"/>
      <c r="B13" s="410"/>
      <c r="C13" s="457"/>
      <c r="D13" s="468"/>
      <c r="E13" s="468"/>
      <c r="F13" s="468"/>
      <c r="G13" s="468"/>
      <c r="H13" s="480" t="str">
        <f>IF('【入力】基本事項入力'!$E$9="","",'【入力】基本事項入力'!$E$9)</f>
        <v/>
      </c>
      <c r="I13" s="480"/>
      <c r="J13" s="480"/>
      <c r="K13" s="480"/>
      <c r="L13" s="489"/>
      <c r="M13" s="410"/>
      <c r="N13" s="410"/>
      <c r="O13" s="410"/>
      <c r="P13" s="456"/>
      <c r="Q13" s="468"/>
      <c r="R13" s="410"/>
      <c r="S13" s="410"/>
      <c r="T13" s="410"/>
      <c r="U13" s="410"/>
      <c r="V13" s="459" t="str">
        <f>IF(G11="","",G11)</f>
        <v/>
      </c>
      <c r="W13" s="459"/>
      <c r="X13" s="459"/>
      <c r="Y13" s="459"/>
      <c r="Z13" s="459"/>
      <c r="AA13" s="410"/>
      <c r="AB13" s="410"/>
      <c r="AC13" s="489"/>
      <c r="AD13" s="410"/>
      <c r="AE13" s="410"/>
      <c r="AG13" s="410"/>
      <c r="AH13" s="434" t="s">
        <v>0</v>
      </c>
      <c r="AI13" s="434"/>
      <c r="AJ13" s="459" t="str">
        <f>IFERROR(IF($C$8=0,"",$C$8),"")</f>
        <v>清山　知憲</v>
      </c>
      <c r="AK13" s="459"/>
      <c r="AL13" s="459"/>
      <c r="AM13" s="410" t="s">
        <v>161</v>
      </c>
      <c r="AN13" s="410"/>
      <c r="AP13" s="410"/>
      <c r="AQ13" s="410"/>
      <c r="AR13" s="410"/>
      <c r="AS13" s="410"/>
      <c r="AT13" s="410"/>
      <c r="AU13" s="410"/>
      <c r="AV13" s="410"/>
      <c r="AX13" s="407"/>
      <c r="AY13" s="410"/>
      <c r="AZ13" s="410"/>
      <c r="BA13" s="455"/>
      <c r="BB13" s="467"/>
      <c r="BC13" s="467"/>
      <c r="BD13" s="467"/>
      <c r="BE13" s="467"/>
      <c r="BF13" s="467"/>
      <c r="BG13" s="467"/>
      <c r="BH13" s="467"/>
      <c r="BI13" s="467"/>
      <c r="BJ13" s="467"/>
      <c r="BK13" s="467"/>
      <c r="BL13" s="488"/>
      <c r="BM13" s="410"/>
    </row>
    <row r="14" spans="1:65" ht="16" customHeight="1">
      <c r="A14" s="410"/>
      <c r="B14" s="410"/>
      <c r="C14" s="457" t="s">
        <v>223</v>
      </c>
      <c r="D14" s="468"/>
      <c r="E14" s="459"/>
      <c r="F14" s="476" t="s">
        <v>172</v>
      </c>
      <c r="G14" s="476" t="s">
        <v>37</v>
      </c>
      <c r="H14" s="470"/>
      <c r="I14" s="470"/>
      <c r="J14" s="470"/>
      <c r="K14" s="470"/>
      <c r="L14" s="489"/>
      <c r="M14" s="410"/>
      <c r="N14" s="410"/>
      <c r="O14" s="410"/>
      <c r="P14" s="456"/>
      <c r="Q14" s="451" t="s">
        <v>448</v>
      </c>
      <c r="R14" s="451" t="s">
        <v>623</v>
      </c>
      <c r="S14" s="460"/>
      <c r="T14" s="410"/>
      <c r="U14" s="410"/>
      <c r="V14" s="476"/>
      <c r="W14" s="476"/>
      <c r="X14" s="476"/>
      <c r="Y14" s="476"/>
      <c r="Z14" s="476"/>
      <c r="AA14" s="472"/>
      <c r="AB14" s="487" t="s">
        <v>457</v>
      </c>
      <c r="AC14" s="489"/>
      <c r="AD14" s="410"/>
      <c r="AE14" s="410"/>
      <c r="AG14" s="410"/>
      <c r="AH14" s="410"/>
      <c r="AI14" s="410"/>
      <c r="AJ14" s="410"/>
      <c r="AK14" s="410"/>
      <c r="AL14" s="410"/>
      <c r="AM14" s="410"/>
      <c r="AN14" s="410"/>
      <c r="AO14" s="410"/>
      <c r="AP14" s="410"/>
      <c r="AQ14" s="410"/>
      <c r="AR14" s="410"/>
      <c r="AS14" s="410"/>
      <c r="AT14" s="410"/>
      <c r="AU14" s="413"/>
      <c r="AV14" s="410"/>
      <c r="AX14" s="407"/>
      <c r="AY14" s="410"/>
      <c r="AZ14" s="410"/>
      <c r="BA14" s="456"/>
      <c r="BB14" s="410"/>
      <c r="BC14" s="410"/>
      <c r="BD14" s="410"/>
      <c r="BE14" s="459" t="str">
        <f>IF(G11="","",G11)</f>
        <v/>
      </c>
      <c r="BF14" s="459"/>
      <c r="BG14" s="459"/>
      <c r="BH14" s="459"/>
      <c r="BI14" s="459"/>
      <c r="BJ14" s="410"/>
      <c r="BK14" s="410"/>
      <c r="BL14" s="489"/>
      <c r="BM14" s="410"/>
    </row>
    <row r="15" spans="1:65" ht="16" customHeight="1">
      <c r="A15" s="410"/>
      <c r="B15" s="410"/>
      <c r="C15" s="456"/>
      <c r="D15" s="469" t="str">
        <f>IF('【入力】基本事項入力'!$F$9="","",'【入力】基本事項入力'!$F$9)</f>
        <v/>
      </c>
      <c r="E15" s="469"/>
      <c r="F15" s="469"/>
      <c r="G15" s="469"/>
      <c r="H15" s="469"/>
      <c r="I15" s="480" t="str">
        <f>IF('【入力】基本事項入力'!$G$9="","",'【入力】基本事項入力'!$G$9)</f>
        <v/>
      </c>
      <c r="J15" s="480"/>
      <c r="K15" s="480"/>
      <c r="L15" s="489"/>
      <c r="M15" s="410"/>
      <c r="N15" s="410"/>
      <c r="O15" s="410"/>
      <c r="P15" s="456"/>
      <c r="Q15" s="495"/>
      <c r="R15" s="468"/>
      <c r="S15" s="468"/>
      <c r="T15" s="468"/>
      <c r="U15" s="468"/>
      <c r="V15" s="468"/>
      <c r="W15" s="468"/>
      <c r="X15" s="469" t="str">
        <f>IF(H13="","",H13)</f>
        <v/>
      </c>
      <c r="Y15" s="469"/>
      <c r="Z15" s="469"/>
      <c r="AA15" s="469"/>
      <c r="AB15" s="469"/>
      <c r="AC15" s="489"/>
      <c r="AD15" s="410"/>
      <c r="AE15" s="410"/>
      <c r="AG15" s="410"/>
      <c r="AH15" s="410"/>
      <c r="AI15" s="410"/>
      <c r="AJ15" s="455"/>
      <c r="AK15" s="467"/>
      <c r="AL15" s="467"/>
      <c r="AM15" s="467"/>
      <c r="AN15" s="467"/>
      <c r="AO15" s="467"/>
      <c r="AP15" s="467"/>
      <c r="AQ15" s="467"/>
      <c r="AR15" s="467"/>
      <c r="AS15" s="467"/>
      <c r="AT15" s="467"/>
      <c r="AU15" s="467"/>
      <c r="AV15" s="516"/>
      <c r="AX15" s="407"/>
      <c r="AY15" s="410"/>
      <c r="AZ15" s="410"/>
      <c r="BA15" s="457"/>
      <c r="BB15" s="422" t="s">
        <v>623</v>
      </c>
      <c r="BC15" s="407"/>
      <c r="BD15" s="468"/>
      <c r="BE15" s="476"/>
      <c r="BF15" s="476"/>
      <c r="BG15" s="476"/>
      <c r="BH15" s="476"/>
      <c r="BI15" s="476"/>
      <c r="BJ15" s="472"/>
      <c r="BK15" s="487" t="s">
        <v>457</v>
      </c>
      <c r="BL15" s="489"/>
      <c r="BM15" s="410"/>
    </row>
    <row r="16" spans="1:65" ht="16" customHeight="1">
      <c r="A16" s="410"/>
      <c r="B16" s="410"/>
      <c r="C16" s="456"/>
      <c r="D16" s="470"/>
      <c r="E16" s="470"/>
      <c r="F16" s="470"/>
      <c r="G16" s="470"/>
      <c r="H16" s="470"/>
      <c r="I16" s="470"/>
      <c r="J16" s="470"/>
      <c r="K16" s="470"/>
      <c r="L16" s="489"/>
      <c r="M16" s="410"/>
      <c r="N16" s="410"/>
      <c r="O16" s="410"/>
      <c r="P16" s="456"/>
      <c r="Q16" s="459"/>
      <c r="R16" s="451" t="s">
        <v>630</v>
      </c>
      <c r="S16" s="460"/>
      <c r="T16" s="410"/>
      <c r="U16" s="422"/>
      <c r="V16" s="422" t="s">
        <v>172</v>
      </c>
      <c r="W16" s="427" t="s">
        <v>37</v>
      </c>
      <c r="X16" s="470"/>
      <c r="Y16" s="470"/>
      <c r="Z16" s="470"/>
      <c r="AA16" s="470"/>
      <c r="AB16" s="470"/>
      <c r="AC16" s="489"/>
      <c r="AD16" s="410"/>
      <c r="AE16" s="410"/>
      <c r="AG16" s="410"/>
      <c r="AH16" s="410"/>
      <c r="AI16" s="410"/>
      <c r="AJ16" s="456"/>
      <c r="AK16" s="410" t="s">
        <v>277</v>
      </c>
      <c r="AL16" s="410"/>
      <c r="AM16" s="410"/>
      <c r="AN16" s="410"/>
      <c r="AO16" s="410"/>
      <c r="AP16" s="410"/>
      <c r="AQ16" s="410"/>
      <c r="AR16" s="410"/>
      <c r="AS16" s="410"/>
      <c r="AT16" s="410"/>
      <c r="AU16" s="468"/>
      <c r="AV16" s="517"/>
      <c r="AX16" s="407"/>
      <c r="AY16" s="410"/>
      <c r="AZ16" s="410"/>
      <c r="BA16" s="457"/>
      <c r="BB16" s="495"/>
      <c r="BC16" s="495"/>
      <c r="BD16" s="468"/>
      <c r="BE16" s="468"/>
      <c r="BF16" s="468"/>
      <c r="BG16" s="501" t="str">
        <f>IF(H13="","",H13)</f>
        <v/>
      </c>
      <c r="BH16" s="501"/>
      <c r="BI16" s="501"/>
      <c r="BJ16" s="501"/>
      <c r="BK16" s="501"/>
      <c r="BL16" s="489"/>
      <c r="BM16" s="410"/>
    </row>
    <row r="17" spans="1:65" ht="16" customHeight="1">
      <c r="A17" s="410"/>
      <c r="B17" s="410"/>
      <c r="C17" s="456"/>
      <c r="D17" s="471"/>
      <c r="E17" s="471"/>
      <c r="F17" s="471"/>
      <c r="G17" s="471"/>
      <c r="H17" s="471"/>
      <c r="I17" s="471"/>
      <c r="J17" s="471"/>
      <c r="K17" s="471"/>
      <c r="L17" s="489"/>
      <c r="M17" s="410"/>
      <c r="N17" s="410"/>
      <c r="O17" s="410"/>
      <c r="P17" s="456"/>
      <c r="Q17" s="468"/>
      <c r="R17" s="469" t="str">
        <f>IF(D15="","",D15)</f>
        <v/>
      </c>
      <c r="S17" s="469"/>
      <c r="T17" s="469"/>
      <c r="U17" s="469"/>
      <c r="V17" s="500"/>
      <c r="W17" s="500"/>
      <c r="X17" s="480" t="str">
        <f>IF(I15="","",I15)</f>
        <v/>
      </c>
      <c r="Y17" s="480"/>
      <c r="Z17" s="480"/>
      <c r="AA17" s="480"/>
      <c r="AB17" s="480"/>
      <c r="AC17" s="489"/>
      <c r="AD17" s="410"/>
      <c r="AE17" s="410"/>
      <c r="AG17" s="410"/>
      <c r="AH17" s="410"/>
      <c r="AI17" s="410"/>
      <c r="AJ17" s="456"/>
      <c r="AK17" s="468"/>
      <c r="AL17" s="468"/>
      <c r="AM17" s="468"/>
      <c r="AN17" s="459" t="str">
        <f>IF(G11="","",G11)</f>
        <v/>
      </c>
      <c r="AO17" s="459"/>
      <c r="AP17" s="459"/>
      <c r="AQ17" s="459"/>
      <c r="AR17" s="459"/>
      <c r="AS17" s="459"/>
      <c r="AT17" s="468"/>
      <c r="AU17" s="468"/>
      <c r="AV17" s="517"/>
      <c r="AX17" s="407"/>
      <c r="AY17" s="410"/>
      <c r="AZ17" s="410"/>
      <c r="BA17" s="457"/>
      <c r="BB17" s="422" t="s">
        <v>630</v>
      </c>
      <c r="BC17" s="407"/>
      <c r="BD17" s="468"/>
      <c r="BE17" s="509" t="s">
        <v>106</v>
      </c>
      <c r="BF17" s="509" t="s">
        <v>37</v>
      </c>
      <c r="BG17" s="509"/>
      <c r="BH17" s="509"/>
      <c r="BI17" s="509"/>
      <c r="BJ17" s="509"/>
      <c r="BK17" s="509"/>
      <c r="BL17" s="489"/>
      <c r="BM17" s="410"/>
    </row>
    <row r="18" spans="1:65" ht="16" customHeight="1">
      <c r="A18" s="410"/>
      <c r="B18" s="410"/>
      <c r="C18" s="456"/>
      <c r="D18" s="468"/>
      <c r="E18" s="459" t="str">
        <f>IF('【入力】基本事項入力'!$F$9="","",'【入力】基本事項入力'!$F$9)</f>
        <v/>
      </c>
      <c r="F18" s="459"/>
      <c r="G18" s="459"/>
      <c r="H18" s="459"/>
      <c r="I18" s="459"/>
      <c r="J18" s="459"/>
      <c r="K18" s="459"/>
      <c r="L18" s="489"/>
      <c r="M18" s="410"/>
      <c r="N18" s="410"/>
      <c r="O18" s="410"/>
      <c r="P18" s="456"/>
      <c r="Q18" s="468"/>
      <c r="R18" s="470"/>
      <c r="S18" s="470"/>
      <c r="T18" s="470"/>
      <c r="U18" s="470"/>
      <c r="V18" s="470"/>
      <c r="W18" s="470"/>
      <c r="X18" s="470"/>
      <c r="Y18" s="470"/>
      <c r="Z18" s="470"/>
      <c r="AA18" s="470"/>
      <c r="AB18" s="470"/>
      <c r="AC18" s="489"/>
      <c r="AD18" s="410"/>
      <c r="AE18" s="410"/>
      <c r="AG18" s="410"/>
      <c r="AH18" s="410"/>
      <c r="AI18" s="410"/>
      <c r="AJ18" s="457"/>
      <c r="AK18" s="451" t="s">
        <v>623</v>
      </c>
      <c r="AL18" s="468"/>
      <c r="AM18" s="468"/>
      <c r="AN18" s="476"/>
      <c r="AO18" s="476"/>
      <c r="AP18" s="476"/>
      <c r="AQ18" s="476"/>
      <c r="AR18" s="476"/>
      <c r="AS18" s="476"/>
      <c r="AT18" s="513"/>
      <c r="AU18" s="434" t="s">
        <v>457</v>
      </c>
      <c r="AV18" s="517"/>
      <c r="AX18" s="407"/>
      <c r="AY18" s="410"/>
      <c r="AZ18" s="410"/>
      <c r="BA18" s="456"/>
      <c r="BB18" s="468"/>
      <c r="BC18" s="468"/>
      <c r="BD18" s="459" t="str">
        <f>IF(D15="","",D15)</f>
        <v/>
      </c>
      <c r="BE18" s="459"/>
      <c r="BF18" s="459"/>
      <c r="BG18" s="459"/>
      <c r="BH18" s="459" t="str">
        <f>IF(I15="","",I15)</f>
        <v/>
      </c>
      <c r="BI18" s="459"/>
      <c r="BJ18" s="459"/>
      <c r="BK18" s="459"/>
      <c r="BL18" s="489"/>
      <c r="BM18" s="410"/>
    </row>
    <row r="19" spans="1:65" ht="16" customHeight="1">
      <c r="A19" s="410"/>
      <c r="B19" s="410"/>
      <c r="C19" s="456"/>
      <c r="D19" s="472" t="s">
        <v>173</v>
      </c>
      <c r="E19" s="476"/>
      <c r="F19" s="476"/>
      <c r="G19" s="476"/>
      <c r="H19" s="476"/>
      <c r="I19" s="476"/>
      <c r="J19" s="476"/>
      <c r="K19" s="476"/>
      <c r="L19" s="489"/>
      <c r="M19" s="410"/>
      <c r="N19" s="410"/>
      <c r="O19" s="410"/>
      <c r="P19" s="456"/>
      <c r="Q19" s="468"/>
      <c r="R19" s="471"/>
      <c r="S19" s="471"/>
      <c r="T19" s="471"/>
      <c r="U19" s="471"/>
      <c r="V19" s="471"/>
      <c r="W19" s="471"/>
      <c r="X19" s="471"/>
      <c r="Y19" s="471"/>
      <c r="Z19" s="471"/>
      <c r="AA19" s="471"/>
      <c r="AB19" s="471"/>
      <c r="AC19" s="489"/>
      <c r="AD19" s="410"/>
      <c r="AE19" s="410"/>
      <c r="AG19" s="410"/>
      <c r="AH19" s="410"/>
      <c r="AI19" s="410"/>
      <c r="AJ19" s="457"/>
      <c r="AK19" s="495"/>
      <c r="AL19" s="468"/>
      <c r="AM19" s="468"/>
      <c r="AN19" s="468"/>
      <c r="AO19" s="468"/>
      <c r="AP19" s="468"/>
      <c r="AQ19" s="468"/>
      <c r="AR19" s="468"/>
      <c r="AS19" s="468"/>
      <c r="AT19" s="514"/>
      <c r="AU19" s="514"/>
      <c r="AV19" s="517"/>
      <c r="AX19" s="407"/>
      <c r="AY19" s="410"/>
      <c r="AZ19" s="410"/>
      <c r="BA19" s="456"/>
      <c r="BB19" s="468"/>
      <c r="BC19" s="468"/>
      <c r="BD19" s="476"/>
      <c r="BE19" s="476"/>
      <c r="BF19" s="476"/>
      <c r="BG19" s="476"/>
      <c r="BH19" s="476"/>
      <c r="BI19" s="476"/>
      <c r="BJ19" s="476"/>
      <c r="BK19" s="476"/>
      <c r="BL19" s="489"/>
      <c r="BM19" s="410"/>
    </row>
    <row r="20" spans="1:65" ht="16" customHeight="1">
      <c r="A20" s="410"/>
      <c r="B20" s="410"/>
      <c r="C20" s="458"/>
      <c r="D20" s="473"/>
      <c r="E20" s="473"/>
      <c r="F20" s="473"/>
      <c r="G20" s="473"/>
      <c r="H20" s="473"/>
      <c r="I20" s="473"/>
      <c r="J20" s="473"/>
      <c r="K20" s="473"/>
      <c r="L20" s="490"/>
      <c r="M20" s="410"/>
      <c r="N20" s="410"/>
      <c r="O20" s="410"/>
      <c r="P20" s="456"/>
      <c r="Q20" s="468"/>
      <c r="R20" s="468"/>
      <c r="S20" s="468"/>
      <c r="T20" s="459" t="str">
        <f>IF(E18="","",E18)</f>
        <v/>
      </c>
      <c r="U20" s="459"/>
      <c r="V20" s="459"/>
      <c r="W20" s="459"/>
      <c r="X20" s="459"/>
      <c r="Y20" s="459"/>
      <c r="Z20" s="459"/>
      <c r="AA20" s="459"/>
      <c r="AB20" s="459"/>
      <c r="AC20" s="489"/>
      <c r="AD20" s="410"/>
      <c r="AE20" s="410"/>
      <c r="AG20" s="410"/>
      <c r="AH20" s="410"/>
      <c r="AI20" s="410"/>
      <c r="AJ20" s="456"/>
      <c r="AK20" s="410"/>
      <c r="AL20" s="410"/>
      <c r="AM20" s="410"/>
      <c r="AN20" s="410"/>
      <c r="AO20" s="509" t="str">
        <f>IF(E18="","",E18)</f>
        <v/>
      </c>
      <c r="AP20" s="459"/>
      <c r="AQ20" s="459"/>
      <c r="AR20" s="459"/>
      <c r="AS20" s="459"/>
      <c r="AT20" s="459"/>
      <c r="AU20" s="468"/>
      <c r="AV20" s="517"/>
      <c r="AX20" s="407"/>
      <c r="AY20" s="410"/>
      <c r="AZ20" s="410"/>
      <c r="BA20" s="456"/>
      <c r="BB20" s="468"/>
      <c r="BC20" s="468"/>
      <c r="BD20" s="471"/>
      <c r="BE20" s="471"/>
      <c r="BF20" s="471"/>
      <c r="BG20" s="471"/>
      <c r="BH20" s="471"/>
      <c r="BI20" s="471"/>
      <c r="BJ20" s="471"/>
      <c r="BK20" s="471"/>
      <c r="BL20" s="489"/>
      <c r="BM20" s="410"/>
    </row>
    <row r="21" spans="1:65" ht="16" customHeight="1">
      <c r="A21" s="410"/>
      <c r="B21" s="410"/>
      <c r="C21" s="410"/>
      <c r="D21" s="410"/>
      <c r="E21" s="410"/>
      <c r="F21" s="410"/>
      <c r="G21" s="410"/>
      <c r="H21" s="410"/>
      <c r="I21" s="410"/>
      <c r="J21" s="410"/>
      <c r="K21" s="410"/>
      <c r="L21" s="410"/>
      <c r="M21" s="410"/>
      <c r="N21" s="410"/>
      <c r="O21" s="410"/>
      <c r="P21" s="456"/>
      <c r="Q21" s="468"/>
      <c r="R21" s="476" t="s">
        <v>173</v>
      </c>
      <c r="S21" s="476"/>
      <c r="T21" s="476"/>
      <c r="U21" s="476"/>
      <c r="V21" s="476"/>
      <c r="W21" s="476"/>
      <c r="X21" s="476"/>
      <c r="Y21" s="476"/>
      <c r="Z21" s="476"/>
      <c r="AA21" s="476"/>
      <c r="AB21" s="476"/>
      <c r="AC21" s="489"/>
      <c r="AD21" s="410"/>
      <c r="AE21" s="410"/>
      <c r="AG21" s="410"/>
      <c r="AH21" s="410"/>
      <c r="AI21" s="410"/>
      <c r="AJ21" s="457"/>
      <c r="AK21" s="451" t="s">
        <v>197</v>
      </c>
      <c r="AL21" s="468"/>
      <c r="AM21" s="459"/>
      <c r="AN21" s="459"/>
      <c r="AO21" s="476"/>
      <c r="AP21" s="476"/>
      <c r="AQ21" s="476"/>
      <c r="AR21" s="476"/>
      <c r="AS21" s="476"/>
      <c r="AT21" s="459"/>
      <c r="AU21" s="451" t="s">
        <v>155</v>
      </c>
      <c r="AV21" s="517"/>
      <c r="AX21" s="407"/>
      <c r="AY21" s="410"/>
      <c r="AZ21" s="410"/>
      <c r="BA21" s="456"/>
      <c r="BB21" s="468"/>
      <c r="BC21" s="468"/>
      <c r="BD21" s="468"/>
      <c r="BE21" s="459" t="str">
        <f>IF(E18="","",E18)</f>
        <v/>
      </c>
      <c r="BF21" s="459"/>
      <c r="BG21" s="459"/>
      <c r="BH21" s="459"/>
      <c r="BI21" s="459"/>
      <c r="BJ21" s="459"/>
      <c r="BK21" s="459"/>
      <c r="BL21" s="489"/>
      <c r="BM21" s="410"/>
    </row>
    <row r="22" spans="1:65" ht="16" customHeight="1">
      <c r="A22" s="410"/>
      <c r="B22" s="452" t="str">
        <f>IF('【入力】基本事項入力'!R5="",'【入力】基本事項入力'!Q7&amp;"　　年度",'【入力】基本事項入力'!Q7&amp;'【入力】基本事項入力'!R5&amp;"年度")</f>
        <v>令和6年度</v>
      </c>
      <c r="C22" s="452"/>
      <c r="D22" s="409" t="s">
        <v>698</v>
      </c>
      <c r="E22" s="409"/>
      <c r="F22" s="409"/>
      <c r="G22" s="409"/>
      <c r="H22" s="409"/>
      <c r="I22" s="409"/>
      <c r="J22" s="409"/>
      <c r="K22" s="409"/>
      <c r="L22" s="409"/>
      <c r="M22" s="409"/>
      <c r="N22" s="410"/>
      <c r="O22" s="410"/>
      <c r="P22" s="458"/>
      <c r="Q22" s="473"/>
      <c r="R22" s="473"/>
      <c r="S22" s="473"/>
      <c r="T22" s="473"/>
      <c r="U22" s="473"/>
      <c r="V22" s="473"/>
      <c r="W22" s="473"/>
      <c r="X22" s="473"/>
      <c r="Y22" s="473"/>
      <c r="Z22" s="473"/>
      <c r="AA22" s="473"/>
      <c r="AB22" s="473"/>
      <c r="AC22" s="490"/>
      <c r="AD22" s="410"/>
      <c r="AE22" s="410"/>
      <c r="AG22" s="410"/>
      <c r="AH22" s="410"/>
      <c r="AI22" s="410"/>
      <c r="AJ22" s="456"/>
      <c r="AK22" s="468"/>
      <c r="AL22" s="468"/>
      <c r="AM22" s="468"/>
      <c r="AN22" s="468"/>
      <c r="AO22" s="468"/>
      <c r="AP22" s="468"/>
      <c r="AQ22" s="468"/>
      <c r="AR22" s="468"/>
      <c r="AS22" s="468"/>
      <c r="AT22" s="514"/>
      <c r="AU22" s="514"/>
      <c r="AV22" s="517"/>
      <c r="AX22" s="407"/>
      <c r="AY22" s="410"/>
      <c r="AZ22" s="410"/>
      <c r="BA22" s="456"/>
      <c r="BB22" s="468"/>
      <c r="BC22" s="468"/>
      <c r="BD22" s="472" t="s">
        <v>173</v>
      </c>
      <c r="BE22" s="476"/>
      <c r="BF22" s="476"/>
      <c r="BG22" s="476"/>
      <c r="BH22" s="476"/>
      <c r="BI22" s="476"/>
      <c r="BJ22" s="476"/>
      <c r="BK22" s="476"/>
      <c r="BL22" s="489"/>
      <c r="BM22" s="410"/>
    </row>
    <row r="23" spans="1:65" ht="16" customHeight="1">
      <c r="A23" s="410"/>
      <c r="B23" s="410" t="s">
        <v>647</v>
      </c>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G23" s="410"/>
      <c r="AH23" s="410"/>
      <c r="AI23" s="410"/>
      <c r="AJ23" s="458"/>
      <c r="AK23" s="473"/>
      <c r="AL23" s="473"/>
      <c r="AM23" s="473"/>
      <c r="AN23" s="473"/>
      <c r="AO23" s="473"/>
      <c r="AP23" s="473"/>
      <c r="AQ23" s="473"/>
      <c r="AR23" s="473"/>
      <c r="AS23" s="473"/>
      <c r="AT23" s="473"/>
      <c r="AU23" s="473"/>
      <c r="AV23" s="518"/>
      <c r="AX23" s="407"/>
      <c r="AY23" s="410"/>
      <c r="AZ23" s="410"/>
      <c r="BA23" s="458"/>
      <c r="BB23" s="473"/>
      <c r="BC23" s="473"/>
      <c r="BD23" s="473"/>
      <c r="BE23" s="473"/>
      <c r="BF23" s="473"/>
      <c r="BG23" s="473"/>
      <c r="BH23" s="473"/>
      <c r="BI23" s="473"/>
      <c r="BJ23" s="473"/>
      <c r="BK23" s="473"/>
      <c r="BL23" s="490"/>
      <c r="BM23" s="410"/>
    </row>
    <row r="24" spans="1:65" ht="16" customHeight="1">
      <c r="A24" s="410"/>
      <c r="B24" s="410"/>
      <c r="C24" s="410"/>
      <c r="D24" s="410"/>
      <c r="E24" s="410"/>
      <c r="F24" s="410"/>
      <c r="G24" s="410"/>
      <c r="H24" s="410"/>
      <c r="I24" s="410"/>
      <c r="J24" s="410"/>
      <c r="K24" s="410"/>
      <c r="L24" s="410"/>
      <c r="M24" s="410"/>
      <c r="N24" s="410"/>
      <c r="O24" s="410"/>
      <c r="P24" s="492" t="s">
        <v>332</v>
      </c>
      <c r="Q24" s="492"/>
      <c r="R24" s="492"/>
      <c r="S24" s="492"/>
      <c r="T24" s="492"/>
      <c r="U24" s="492"/>
      <c r="V24" s="492"/>
      <c r="W24" s="492"/>
      <c r="X24" s="492"/>
      <c r="Y24" s="492"/>
      <c r="Z24" s="492"/>
      <c r="AA24" s="492"/>
      <c r="AB24" s="492"/>
      <c r="AC24" s="492"/>
      <c r="AD24" s="508"/>
      <c r="AE24" s="410"/>
      <c r="AG24" s="410"/>
      <c r="AH24" s="410"/>
      <c r="AI24" s="410"/>
      <c r="AJ24" s="410"/>
      <c r="AK24" s="410"/>
      <c r="AL24" s="410"/>
      <c r="AM24" s="410"/>
      <c r="AN24" s="410"/>
      <c r="AO24" s="410"/>
      <c r="AP24" s="410"/>
      <c r="AQ24" s="410"/>
      <c r="AR24" s="410"/>
      <c r="AS24" s="410"/>
      <c r="AT24" s="410"/>
      <c r="AU24" s="410"/>
      <c r="AV24" s="410"/>
      <c r="AX24" s="407"/>
      <c r="AY24" s="410"/>
      <c r="AZ24" s="410"/>
      <c r="BA24" s="410"/>
      <c r="BB24" s="410"/>
      <c r="BC24" s="410"/>
      <c r="BD24" s="410"/>
      <c r="BE24" s="410"/>
      <c r="BF24" s="410"/>
      <c r="BG24" s="410"/>
      <c r="BH24" s="410"/>
      <c r="BI24" s="410"/>
      <c r="BJ24" s="410"/>
      <c r="BK24" s="410"/>
      <c r="BL24" s="410"/>
      <c r="BM24" s="410"/>
    </row>
    <row r="25" spans="1:65" ht="16" customHeight="1">
      <c r="A25" s="410"/>
      <c r="B25" s="410"/>
      <c r="C25" s="459" t="s">
        <v>179</v>
      </c>
      <c r="D25" s="459"/>
      <c r="E25" s="454" t="str">
        <f>IF(H27="","",H27*1800)</f>
        <v/>
      </c>
      <c r="F25" s="454"/>
      <c r="G25" s="454"/>
      <c r="H25" s="454"/>
      <c r="I25" s="454"/>
      <c r="J25" s="459" t="s">
        <v>180</v>
      </c>
      <c r="K25" s="410"/>
      <c r="L25" s="410"/>
      <c r="M25" s="410"/>
      <c r="N25" s="410"/>
      <c r="O25" s="409"/>
      <c r="P25" s="435"/>
      <c r="Q25" s="435"/>
      <c r="R25" s="435"/>
      <c r="S25" s="435"/>
      <c r="T25" s="435"/>
      <c r="U25" s="435"/>
      <c r="V25" s="435"/>
      <c r="W25" s="435"/>
      <c r="X25" s="435"/>
      <c r="Y25" s="435"/>
      <c r="Z25" s="435"/>
      <c r="AA25" s="435"/>
      <c r="AB25" s="435"/>
      <c r="AC25" s="435"/>
      <c r="AD25" s="507"/>
      <c r="AE25" s="410"/>
      <c r="AG25" s="410"/>
      <c r="AH25" s="410"/>
      <c r="AI25" s="410"/>
      <c r="AJ25" s="410"/>
      <c r="AK25" s="410"/>
      <c r="AL25" s="410"/>
      <c r="AM25" s="410"/>
      <c r="AN25" s="410"/>
      <c r="AO25" s="410"/>
      <c r="AP25" s="410"/>
      <c r="AQ25" s="410"/>
      <c r="AR25" s="410"/>
      <c r="AS25" s="410"/>
      <c r="AT25" s="410"/>
      <c r="AU25" s="410"/>
      <c r="AV25" s="410"/>
      <c r="AX25" s="407"/>
      <c r="AY25" s="410"/>
      <c r="AZ25" s="410"/>
      <c r="BA25" s="410"/>
      <c r="BB25" s="410"/>
      <c r="BC25" s="410"/>
      <c r="BD25" s="410"/>
      <c r="BE25" s="410"/>
      <c r="BF25" s="410"/>
      <c r="BG25" s="410"/>
      <c r="BH25" s="410"/>
      <c r="BI25" s="410"/>
      <c r="BJ25" s="410"/>
      <c r="BK25" s="410"/>
      <c r="BL25" s="410"/>
      <c r="BM25" s="410"/>
    </row>
    <row r="26" spans="1:65" ht="16" customHeight="1">
      <c r="A26" s="410"/>
      <c r="B26" s="410"/>
      <c r="C26" s="459"/>
      <c r="D26" s="459"/>
      <c r="E26" s="477"/>
      <c r="F26" s="477"/>
      <c r="G26" s="477"/>
      <c r="H26" s="477"/>
      <c r="I26" s="477"/>
      <c r="J26" s="476"/>
      <c r="K26" s="410"/>
      <c r="L26" s="410"/>
      <c r="M26" s="410"/>
      <c r="N26" s="409"/>
      <c r="O26" s="410"/>
      <c r="P26" s="410"/>
      <c r="Q26" s="410"/>
      <c r="R26" s="410"/>
      <c r="S26" s="410"/>
      <c r="T26" s="410"/>
      <c r="U26" s="410"/>
      <c r="V26" s="410"/>
      <c r="W26" s="410"/>
      <c r="X26" s="410"/>
      <c r="Y26" s="410"/>
      <c r="Z26" s="410"/>
      <c r="AA26" s="410"/>
      <c r="AB26" s="410"/>
      <c r="AC26" s="410"/>
      <c r="AD26" s="410"/>
      <c r="AE26" s="409"/>
      <c r="AG26" s="410"/>
      <c r="AH26" s="410" t="s">
        <v>407</v>
      </c>
      <c r="AI26" s="454" t="str">
        <f>B22</f>
        <v>令和6年度</v>
      </c>
      <c r="AJ26" s="454"/>
      <c r="AK26" s="454"/>
      <c r="AL26" s="468" t="s">
        <v>765</v>
      </c>
      <c r="AN26" s="407"/>
      <c r="AO26" s="468"/>
      <c r="AP26" s="468"/>
      <c r="AQ26" s="468"/>
      <c r="AR26" s="468"/>
      <c r="AS26" s="468"/>
      <c r="AT26" s="468"/>
      <c r="AU26" s="468"/>
      <c r="AV26" s="410"/>
      <c r="AX26" s="407"/>
      <c r="AY26" s="410"/>
      <c r="AZ26" s="410"/>
      <c r="BA26" s="410"/>
      <c r="BB26" s="410"/>
      <c r="BC26" s="410"/>
      <c r="BD26" s="410"/>
      <c r="BE26" s="410"/>
      <c r="BF26" s="410"/>
      <c r="BG26" s="410"/>
      <c r="BH26" s="410"/>
      <c r="BI26" s="410"/>
      <c r="BJ26" s="410"/>
      <c r="BK26" s="410"/>
      <c r="BL26" s="410"/>
      <c r="BM26" s="410"/>
    </row>
    <row r="27" spans="1:65" ht="16" customHeight="1">
      <c r="A27" s="410"/>
      <c r="B27" s="410"/>
      <c r="C27" s="460"/>
      <c r="D27" s="460"/>
      <c r="E27" s="460"/>
      <c r="F27" s="460"/>
      <c r="G27" s="413" t="s">
        <v>139</v>
      </c>
      <c r="H27" s="460" t="str">
        <f>IF(H30="","",H30)</f>
        <v/>
      </c>
      <c r="I27" s="410" t="s">
        <v>185</v>
      </c>
      <c r="J27" s="410"/>
      <c r="K27" s="410"/>
      <c r="L27" s="410"/>
      <c r="M27" s="410"/>
      <c r="N27" s="410"/>
      <c r="O27" s="410"/>
      <c r="P27" s="451" t="s">
        <v>0</v>
      </c>
      <c r="Q27" s="451"/>
      <c r="R27" s="459" t="str">
        <f>IF(C8="","",C8)</f>
        <v>清山　知憲</v>
      </c>
      <c r="S27" s="459"/>
      <c r="T27" s="459"/>
      <c r="U27" s="410" t="s">
        <v>161</v>
      </c>
      <c r="W27" s="410"/>
      <c r="X27" s="410"/>
      <c r="Y27" s="410"/>
      <c r="Z27" s="410"/>
      <c r="AA27" s="410"/>
      <c r="AB27" s="410"/>
      <c r="AC27" s="410"/>
      <c r="AD27" s="410"/>
      <c r="AE27" s="410"/>
      <c r="AG27" s="410"/>
      <c r="AH27" s="410"/>
      <c r="AI27" s="410"/>
      <c r="AJ27" s="410"/>
      <c r="AK27" s="410"/>
      <c r="AL27" s="422"/>
      <c r="AM27" s="422"/>
      <c r="AN27" s="422"/>
      <c r="AO27" s="422"/>
      <c r="AP27" s="422"/>
      <c r="AQ27" s="422"/>
      <c r="AR27" s="422"/>
      <c r="AS27" s="422"/>
      <c r="AT27" s="422"/>
      <c r="AU27" s="410"/>
      <c r="AV27" s="410"/>
      <c r="AX27" s="409"/>
      <c r="AY27" s="519" t="str">
        <f>IF('【入力】基本事項入力'!R5="",'【入力】基本事項入力'!Q7&amp;"　　年",'【入力】基本事項入力'!Q7&amp;'【入力】基本事項入力'!R5-1&amp;"年")</f>
        <v>令和5年</v>
      </c>
      <c r="AZ27" s="519"/>
      <c r="BA27" s="523">
        <f>IF('【入力】基本事項入力'!U12="","　　月　　日",'【入力】基本事項入力'!U12)</f>
        <v>45163</v>
      </c>
      <c r="BB27" s="523"/>
      <c r="BC27" s="523"/>
      <c r="BD27" s="422" t="s">
        <v>287</v>
      </c>
      <c r="BE27" s="409"/>
      <c r="BF27" s="409"/>
      <c r="BG27" s="409"/>
      <c r="BH27" s="409"/>
      <c r="BI27" s="409"/>
      <c r="BJ27" s="409"/>
      <c r="BK27" s="407"/>
      <c r="BL27" s="407"/>
      <c r="BM27" s="409"/>
    </row>
    <row r="28" spans="1:65" ht="16" customHeight="1">
      <c r="A28" s="410"/>
      <c r="B28" s="410"/>
      <c r="C28" s="410"/>
      <c r="D28" s="410"/>
      <c r="E28" s="410"/>
      <c r="F28" s="410"/>
      <c r="G28" s="410"/>
      <c r="H28" s="410"/>
      <c r="I28" s="410"/>
      <c r="J28" s="410"/>
      <c r="K28" s="410"/>
      <c r="L28" s="410"/>
      <c r="M28" s="410"/>
      <c r="N28" s="410"/>
      <c r="O28" s="410"/>
      <c r="P28" s="410"/>
      <c r="Q28" s="422"/>
      <c r="R28" s="422"/>
      <c r="S28" s="422"/>
      <c r="T28" s="422"/>
      <c r="U28" s="422"/>
      <c r="V28" s="422"/>
      <c r="W28" s="422"/>
      <c r="X28" s="422"/>
      <c r="Y28" s="422"/>
      <c r="Z28" s="422"/>
      <c r="AA28" s="503"/>
      <c r="AB28" s="410"/>
      <c r="AC28" s="410"/>
      <c r="AD28" s="410"/>
      <c r="AE28" s="410"/>
      <c r="AH28" s="460" t="s">
        <v>43</v>
      </c>
      <c r="AI28" s="410"/>
      <c r="AJ28" s="410"/>
      <c r="AK28" s="410"/>
      <c r="AL28" s="422"/>
      <c r="AM28" s="422"/>
      <c r="AN28" s="422"/>
      <c r="AO28" s="422"/>
      <c r="AP28" s="422"/>
      <c r="AQ28" s="422"/>
      <c r="AR28" s="422"/>
      <c r="AS28" s="422"/>
      <c r="AT28" s="422"/>
      <c r="AU28" s="410"/>
      <c r="AV28" s="410"/>
      <c r="AX28" s="410"/>
      <c r="AY28" s="410" t="s">
        <v>700</v>
      </c>
      <c r="AZ28" s="410"/>
      <c r="BA28" s="410"/>
      <c r="BB28" s="410"/>
      <c r="BC28" s="410"/>
      <c r="BD28" s="410"/>
      <c r="BE28" s="410"/>
      <c r="BF28" s="410"/>
      <c r="BG28" s="410"/>
      <c r="BH28" s="410"/>
      <c r="BI28" s="410"/>
      <c r="BJ28" s="410"/>
      <c r="BK28" s="410"/>
      <c r="BL28" s="410"/>
      <c r="BM28" s="410"/>
    </row>
    <row r="29" spans="1:65" ht="16" customHeight="1">
      <c r="A29" s="410"/>
      <c r="B29" s="453" t="str">
        <f>IF('【入力】基本事項入力'!R5="",'【入力】基本事項入力'!Q7&amp;"　　年",'【入力】基本事項入力'!Q7&amp;'【入力】基本事項入力'!R5&amp;"年")</f>
        <v>令和6年</v>
      </c>
      <c r="C29" s="461">
        <f>IF('【入力】基本事項入力'!T11="","",'【入力】基本事項入力'!T11)</f>
        <v>45444</v>
      </c>
      <c r="D29" s="410" t="s">
        <v>15</v>
      </c>
      <c r="E29" s="410"/>
      <c r="F29" s="410"/>
      <c r="G29" s="410"/>
      <c r="H29" s="410"/>
      <c r="I29" s="410"/>
      <c r="J29" s="410"/>
      <c r="K29" s="410"/>
      <c r="L29" s="410"/>
      <c r="M29" s="410"/>
      <c r="N29" s="410"/>
      <c r="O29" s="410"/>
      <c r="P29" s="410" t="s">
        <v>181</v>
      </c>
      <c r="Q29" s="422"/>
      <c r="R29" s="422"/>
      <c r="S29" s="422"/>
      <c r="T29" s="422"/>
      <c r="U29" s="422"/>
      <c r="V29" s="422"/>
      <c r="W29" s="422"/>
      <c r="X29" s="422"/>
      <c r="Y29" s="422"/>
      <c r="Z29" s="422"/>
      <c r="AA29" s="503"/>
      <c r="AB29" s="410"/>
      <c r="AC29" s="410"/>
      <c r="AD29" s="410"/>
      <c r="AE29" s="410"/>
      <c r="AG29" s="410"/>
      <c r="AH29" s="410"/>
      <c r="AI29" s="410"/>
      <c r="AJ29" s="410"/>
      <c r="AK29" s="410"/>
      <c r="AL29" s="410"/>
      <c r="AM29" s="410"/>
      <c r="AN29" s="410"/>
      <c r="AO29" s="410"/>
      <c r="AP29" s="410"/>
      <c r="AQ29" s="410"/>
      <c r="AR29" s="410"/>
      <c r="AS29" s="410"/>
      <c r="AT29" s="410"/>
      <c r="AU29" s="410"/>
      <c r="AV29" s="410"/>
      <c r="AX29" s="407"/>
      <c r="AY29" s="410" t="s">
        <v>178</v>
      </c>
      <c r="AZ29" s="410"/>
      <c r="BA29" s="410"/>
      <c r="BB29" s="410"/>
      <c r="BC29" s="410"/>
      <c r="BD29" s="410"/>
      <c r="BE29" s="410"/>
      <c r="BF29" s="410"/>
      <c r="BG29" s="410"/>
      <c r="BH29" s="410"/>
      <c r="BI29" s="410"/>
      <c r="BJ29" s="410"/>
      <c r="BK29" s="410"/>
      <c r="BL29" s="410"/>
      <c r="BM29" s="410"/>
    </row>
    <row r="30" spans="1:65" ht="16" customHeight="1">
      <c r="A30" s="410"/>
      <c r="B30" s="410"/>
      <c r="C30" s="462" t="s">
        <v>71</v>
      </c>
      <c r="D30" s="474"/>
      <c r="E30" s="474"/>
      <c r="F30" s="474"/>
      <c r="G30" s="478"/>
      <c r="H30" s="481" t="str">
        <f>IF('【入力】基本事項入力'!D10="","",'【入力】基本事項入力'!D10)</f>
        <v/>
      </c>
      <c r="I30" s="474"/>
      <c r="J30" s="485" t="s">
        <v>21</v>
      </c>
      <c r="K30" s="410"/>
      <c r="L30" s="410"/>
      <c r="M30" s="410"/>
      <c r="N30" s="410"/>
      <c r="O30" s="410"/>
      <c r="P30" s="410"/>
      <c r="Q30" s="410"/>
      <c r="R30" s="410"/>
      <c r="S30" s="410"/>
      <c r="T30" s="410"/>
      <c r="U30" s="410"/>
      <c r="V30" s="410"/>
      <c r="W30" s="410"/>
      <c r="X30" s="410"/>
      <c r="Y30" s="410"/>
      <c r="Z30" s="410"/>
      <c r="AA30" s="410"/>
      <c r="AB30" s="410"/>
      <c r="AC30" s="410"/>
      <c r="AD30" s="410"/>
      <c r="AE30" s="410"/>
      <c r="AG30" s="410"/>
      <c r="AL30" s="410"/>
      <c r="AM30" s="410"/>
      <c r="AN30" s="410"/>
      <c r="AO30" s="410"/>
      <c r="AP30" s="427"/>
      <c r="AQ30" s="410"/>
      <c r="AR30" s="410"/>
      <c r="AS30" s="410"/>
      <c r="AT30" s="410"/>
      <c r="AU30" s="410"/>
      <c r="AV30" s="410"/>
      <c r="AX30" s="407"/>
      <c r="AY30" s="410"/>
      <c r="AZ30" s="410"/>
      <c r="BA30" s="422"/>
      <c r="BB30" s="422"/>
      <c r="BC30" s="422"/>
      <c r="BD30" s="422"/>
      <c r="BE30" s="422"/>
      <c r="BF30" s="422"/>
      <c r="BG30" s="422"/>
      <c r="BH30" s="422"/>
      <c r="BI30" s="422"/>
      <c r="BJ30" s="422"/>
      <c r="BK30" s="410"/>
      <c r="BL30" s="410"/>
      <c r="BM30" s="410"/>
    </row>
    <row r="31" spans="1:65" ht="16" customHeight="1">
      <c r="A31" s="410"/>
      <c r="B31" s="410"/>
      <c r="C31" s="463"/>
      <c r="D31" s="475"/>
      <c r="E31" s="475"/>
      <c r="F31" s="475"/>
      <c r="G31" s="479"/>
      <c r="H31" s="482"/>
      <c r="I31" s="475"/>
      <c r="J31" s="486"/>
      <c r="K31" s="410"/>
      <c r="L31" s="410"/>
      <c r="M31" s="410"/>
      <c r="N31" s="410"/>
      <c r="O31" s="459" t="s">
        <v>191</v>
      </c>
      <c r="P31" s="459"/>
      <c r="Q31" s="459"/>
      <c r="R31" s="459"/>
      <c r="S31" s="459"/>
      <c r="T31" s="459"/>
      <c r="U31" s="459"/>
      <c r="V31" s="459"/>
      <c r="W31" s="459"/>
      <c r="X31" s="459"/>
      <c r="Y31" s="459"/>
      <c r="Z31" s="459"/>
      <c r="AA31" s="459"/>
      <c r="AB31" s="459"/>
      <c r="AC31" s="459"/>
      <c r="AD31" s="459"/>
      <c r="AE31" s="410"/>
      <c r="AH31" s="460" t="s">
        <v>240</v>
      </c>
      <c r="AJ31" s="413"/>
      <c r="AK31" s="413"/>
      <c r="AN31" s="407"/>
      <c r="AU31" s="410"/>
      <c r="AV31" s="410"/>
      <c r="AX31" s="407"/>
      <c r="AY31" s="410"/>
      <c r="AZ31" s="410"/>
      <c r="BA31" s="503"/>
      <c r="BB31" s="503"/>
      <c r="BC31" s="503"/>
      <c r="BD31" s="503"/>
      <c r="BE31" s="503"/>
      <c r="BF31" s="503"/>
      <c r="BG31" s="503"/>
      <c r="BH31" s="503"/>
      <c r="BI31" s="503"/>
      <c r="BJ31" s="503"/>
      <c r="BK31" s="410"/>
      <c r="BL31" s="410"/>
      <c r="BM31" s="410"/>
    </row>
    <row r="32" spans="1:65" ht="16" customHeight="1">
      <c r="A32" s="410"/>
      <c r="B32" s="410"/>
      <c r="C32" s="424" t="s">
        <v>618</v>
      </c>
      <c r="D32" s="424"/>
      <c r="E32" s="424"/>
      <c r="F32" s="424"/>
      <c r="G32" s="424"/>
      <c r="H32" s="424" t="str">
        <f>IF('【入力】基本事項入力'!G10="","",'【入力】基本事項入力'!G10)</f>
        <v/>
      </c>
      <c r="I32" s="424"/>
      <c r="J32" s="424" t="s">
        <v>21</v>
      </c>
      <c r="K32" s="410"/>
      <c r="L32" s="410"/>
      <c r="M32" s="410"/>
      <c r="N32" s="410"/>
      <c r="O32" s="410"/>
      <c r="P32" s="493" t="s">
        <v>45</v>
      </c>
      <c r="Q32" s="493"/>
      <c r="R32" s="497"/>
      <c r="S32" s="498"/>
      <c r="T32" s="410"/>
      <c r="U32" s="410"/>
      <c r="V32" s="410"/>
      <c r="W32" s="410"/>
      <c r="X32" s="410"/>
      <c r="Y32" s="410"/>
      <c r="Z32" s="410"/>
      <c r="AA32" s="410"/>
      <c r="AB32" s="410"/>
      <c r="AC32" s="410"/>
      <c r="AD32" s="410"/>
      <c r="AE32" s="410"/>
      <c r="AN32" s="407"/>
      <c r="AV32" s="410"/>
      <c r="AX32" s="407"/>
      <c r="AY32" s="410"/>
      <c r="AZ32" s="410"/>
      <c r="BA32" s="422"/>
      <c r="BB32" s="422"/>
      <c r="BC32" s="422"/>
      <c r="BD32" s="422"/>
      <c r="BE32" s="422"/>
      <c r="BF32" s="422"/>
      <c r="BG32" s="422"/>
      <c r="BH32" s="422"/>
      <c r="BI32" s="422"/>
      <c r="BJ32" s="422"/>
      <c r="BK32" s="410"/>
      <c r="BL32" s="410"/>
      <c r="BM32" s="410"/>
    </row>
    <row r="33" spans="1:65" ht="16" customHeight="1">
      <c r="A33" s="410"/>
      <c r="B33" s="410"/>
      <c r="C33" s="464"/>
      <c r="D33" s="464"/>
      <c r="E33" s="464"/>
      <c r="F33" s="464"/>
      <c r="G33" s="464"/>
      <c r="H33" s="464"/>
      <c r="I33" s="464"/>
      <c r="J33" s="464"/>
      <c r="K33" s="410"/>
      <c r="L33" s="410"/>
      <c r="M33" s="410"/>
      <c r="N33" s="410"/>
      <c r="O33" s="410"/>
      <c r="P33" s="410" t="s">
        <v>54</v>
      </c>
      <c r="Q33" s="410"/>
      <c r="R33" s="422"/>
      <c r="S33" s="422"/>
      <c r="T33" s="422"/>
      <c r="U33" s="422"/>
      <c r="V33" s="499" t="str">
        <f>E25</f>
        <v/>
      </c>
      <c r="W33" s="499"/>
      <c r="X33" s="499"/>
      <c r="Y33" s="422" t="s">
        <v>194</v>
      </c>
      <c r="Z33" s="499"/>
      <c r="AA33" s="499"/>
      <c r="AB33" s="499"/>
      <c r="AC33" s="410" t="s">
        <v>99</v>
      </c>
      <c r="AD33" s="410"/>
      <c r="AE33" s="410"/>
      <c r="AG33" s="455"/>
      <c r="AH33" s="467"/>
      <c r="AI33" s="467"/>
      <c r="AJ33" s="467"/>
      <c r="AK33" s="467"/>
      <c r="AL33" s="467"/>
      <c r="AM33" s="467"/>
      <c r="AN33" s="467"/>
      <c r="AO33" s="467"/>
      <c r="AP33" s="467"/>
      <c r="AQ33" s="467"/>
      <c r="AR33" s="467"/>
      <c r="AS33" s="488"/>
      <c r="AT33" s="468"/>
      <c r="AV33" s="410"/>
      <c r="AX33" s="407"/>
      <c r="AY33" s="459" t="s">
        <v>436</v>
      </c>
      <c r="AZ33" s="459"/>
      <c r="BA33" s="459"/>
      <c r="BB33" s="427"/>
      <c r="BC33" s="410"/>
      <c r="BD33" s="410"/>
      <c r="BE33" s="410"/>
      <c r="BF33" s="410"/>
      <c r="BG33" s="410"/>
      <c r="BH33" s="410"/>
      <c r="BI33" s="410"/>
      <c r="BJ33" s="410"/>
      <c r="BK33" s="410"/>
      <c r="BL33" s="410"/>
      <c r="BM33" s="410"/>
    </row>
    <row r="34" spans="1:65" ht="16" customHeight="1">
      <c r="A34" s="410"/>
      <c r="B34" s="410"/>
      <c r="C34" s="465" t="s">
        <v>256</v>
      </c>
      <c r="D34" s="410"/>
      <c r="E34" s="410"/>
      <c r="F34" s="410"/>
      <c r="G34" s="410"/>
      <c r="H34" s="410"/>
      <c r="I34" s="410"/>
      <c r="J34" s="410"/>
      <c r="K34" s="410"/>
      <c r="L34" s="410"/>
      <c r="M34" s="410"/>
      <c r="N34" s="410"/>
      <c r="O34" s="410"/>
      <c r="P34" s="410" t="s">
        <v>199</v>
      </c>
      <c r="Q34" s="410"/>
      <c r="R34" s="422"/>
      <c r="S34" s="422"/>
      <c r="T34" s="422"/>
      <c r="U34" s="422"/>
      <c r="V34" s="422"/>
      <c r="W34" s="422"/>
      <c r="X34" s="422"/>
      <c r="Y34" s="422"/>
      <c r="Z34" s="422"/>
      <c r="AA34" s="503"/>
      <c r="AB34" s="410"/>
      <c r="AC34" s="410"/>
      <c r="AD34" s="410"/>
      <c r="AE34" s="410"/>
      <c r="AG34" s="456"/>
      <c r="AH34" s="410"/>
      <c r="AI34" s="410"/>
      <c r="AJ34" s="410"/>
      <c r="AK34" s="410"/>
      <c r="AL34" s="410"/>
      <c r="AM34" s="410"/>
      <c r="AN34" s="410"/>
      <c r="AO34" s="410"/>
      <c r="AP34" s="410"/>
      <c r="AQ34" s="410"/>
      <c r="AR34" s="410"/>
      <c r="AS34" s="489"/>
      <c r="AT34" s="459"/>
      <c r="AV34" s="410"/>
      <c r="AX34" s="407"/>
      <c r="AY34" s="410"/>
      <c r="AZ34" s="410"/>
      <c r="BA34" s="410"/>
      <c r="BB34" s="410"/>
      <c r="BC34" s="410"/>
      <c r="BD34" s="410"/>
      <c r="BE34" s="410"/>
      <c r="BF34" s="410"/>
      <c r="BG34" s="410"/>
      <c r="BH34" s="410"/>
      <c r="BI34" s="410"/>
      <c r="BJ34" s="410"/>
      <c r="BK34" s="410"/>
      <c r="BL34" s="410"/>
      <c r="BM34" s="410"/>
    </row>
    <row r="35" spans="1:65" ht="16" customHeight="1">
      <c r="A35" s="410"/>
      <c r="B35" s="410"/>
      <c r="C35" s="465" t="s">
        <v>63</v>
      </c>
      <c r="D35" s="410"/>
      <c r="E35" s="410"/>
      <c r="F35" s="410"/>
      <c r="G35" s="410"/>
      <c r="H35" s="410"/>
      <c r="I35" s="410"/>
      <c r="J35" s="410"/>
      <c r="K35" s="410"/>
      <c r="L35" s="410"/>
      <c r="M35" s="410"/>
      <c r="N35" s="410"/>
      <c r="O35" s="410"/>
      <c r="P35" s="494" t="s">
        <v>166</v>
      </c>
      <c r="Q35" s="496"/>
      <c r="R35" s="496"/>
      <c r="S35" s="496"/>
      <c r="T35" s="496"/>
      <c r="U35" s="496"/>
      <c r="V35" s="410"/>
      <c r="W35" s="410"/>
      <c r="X35" s="484"/>
      <c r="Y35" s="502" t="str">
        <f>IF(I6="","",I6)</f>
        <v>令和6年　　月　　日</v>
      </c>
      <c r="Z35" s="502"/>
      <c r="AA35" s="502"/>
      <c r="AB35" s="502"/>
      <c r="AC35" s="502"/>
      <c r="AD35" s="506"/>
      <c r="AE35" s="410"/>
      <c r="AG35" s="456"/>
      <c r="AH35" s="459" t="s">
        <v>339</v>
      </c>
      <c r="AI35" s="459"/>
      <c r="AJ35" s="410"/>
      <c r="AK35" s="459" t="str">
        <f>IF('【入力】基本事項入力'!C12="","",'【入力】基本事項入力'!C12)</f>
        <v/>
      </c>
      <c r="AL35" s="459"/>
      <c r="AM35" s="459"/>
      <c r="AN35" s="459"/>
      <c r="AO35" s="459"/>
      <c r="AP35" s="459"/>
      <c r="AQ35" s="459"/>
      <c r="AR35" s="459"/>
      <c r="AS35" s="512"/>
      <c r="AT35" s="459"/>
      <c r="AV35" s="410"/>
      <c r="AX35" s="407"/>
      <c r="AY35" s="520" t="s">
        <v>192</v>
      </c>
      <c r="AZ35" s="454" t="str">
        <f>IF('【入力】基本事項入力'!R5="",'【入力】基本事項入力'!Q7&amp;"　　年度",'【入力】基本事項入力'!Q7&amp;'【入力】基本事項入力'!R5-1&amp;"年度")</f>
        <v>令和5年度</v>
      </c>
      <c r="BA35" s="454"/>
      <c r="BB35" s="454"/>
      <c r="BC35" s="422" t="s">
        <v>290</v>
      </c>
      <c r="BD35" s="422"/>
      <c r="BE35" s="503"/>
      <c r="BF35" s="407"/>
      <c r="BH35" s="422"/>
      <c r="BI35" s="422"/>
      <c r="BJ35" s="503"/>
      <c r="BK35" s="503"/>
      <c r="BL35" s="503"/>
      <c r="BM35" s="410"/>
    </row>
    <row r="36" spans="1:65" ht="16" customHeight="1">
      <c r="A36" s="410"/>
      <c r="B36" s="410"/>
      <c r="C36" s="410"/>
      <c r="D36" s="410"/>
      <c r="E36" s="410"/>
      <c r="F36" s="410"/>
      <c r="G36" s="410"/>
      <c r="H36" s="410"/>
      <c r="I36" s="410"/>
      <c r="J36" s="410"/>
      <c r="K36" s="410"/>
      <c r="L36" s="410"/>
      <c r="M36" s="410"/>
      <c r="N36" s="410"/>
      <c r="O36" s="410"/>
      <c r="P36" s="455"/>
      <c r="Q36" s="467"/>
      <c r="R36" s="467"/>
      <c r="S36" s="467"/>
      <c r="T36" s="467"/>
      <c r="U36" s="467"/>
      <c r="V36" s="467"/>
      <c r="W36" s="467"/>
      <c r="X36" s="467"/>
      <c r="Y36" s="467"/>
      <c r="Z36" s="467"/>
      <c r="AA36" s="467"/>
      <c r="AB36" s="467"/>
      <c r="AC36" s="488"/>
      <c r="AD36" s="410"/>
      <c r="AE36" s="410"/>
      <c r="AG36" s="456"/>
      <c r="AH36" s="459"/>
      <c r="AI36" s="459"/>
      <c r="AJ36" s="422"/>
      <c r="AK36" s="476"/>
      <c r="AL36" s="476"/>
      <c r="AM36" s="476"/>
      <c r="AN36" s="476"/>
      <c r="AO36" s="476"/>
      <c r="AP36" s="476"/>
      <c r="AQ36" s="476"/>
      <c r="AR36" s="476"/>
      <c r="AS36" s="512"/>
      <c r="AT36" s="459"/>
      <c r="AV36" s="410"/>
      <c r="AX36" s="407"/>
      <c r="AY36" s="521"/>
      <c r="AZ36" s="459"/>
      <c r="BA36" s="459"/>
      <c r="BB36" s="459"/>
      <c r="BC36" s="459"/>
      <c r="BD36" s="459"/>
      <c r="BE36" s="459"/>
      <c r="BF36" s="459"/>
      <c r="BH36" s="459"/>
      <c r="BI36" s="459"/>
      <c r="BJ36" s="503"/>
      <c r="BK36" s="503"/>
      <c r="BL36" s="503"/>
      <c r="BM36" s="410"/>
    </row>
    <row r="37" spans="1:65" ht="16" customHeight="1">
      <c r="A37" s="410"/>
      <c r="B37" s="410"/>
      <c r="C37" s="410" t="s">
        <v>189</v>
      </c>
      <c r="D37" s="410"/>
      <c r="E37" s="410"/>
      <c r="F37" s="410"/>
      <c r="G37" s="410"/>
      <c r="H37" s="410"/>
      <c r="I37" s="410"/>
      <c r="J37" s="410"/>
      <c r="K37" s="410"/>
      <c r="L37" s="410"/>
      <c r="M37" s="410"/>
      <c r="N37" s="410"/>
      <c r="O37" s="410"/>
      <c r="P37" s="456"/>
      <c r="Q37" s="468"/>
      <c r="R37" s="410"/>
      <c r="S37" s="410"/>
      <c r="T37" s="410"/>
      <c r="U37" s="410"/>
      <c r="V37" s="459" t="str">
        <f>IF(G11="","",G11)</f>
        <v/>
      </c>
      <c r="W37" s="459"/>
      <c r="X37" s="459"/>
      <c r="Y37" s="459"/>
      <c r="Z37" s="459"/>
      <c r="AA37" s="410"/>
      <c r="AB37" s="410"/>
      <c r="AC37" s="489"/>
      <c r="AD37" s="410"/>
      <c r="AE37" s="410"/>
      <c r="AG37" s="456"/>
      <c r="AH37" s="495"/>
      <c r="AI37" s="468"/>
      <c r="AJ37" s="468"/>
      <c r="AK37" s="468"/>
      <c r="AL37" s="468"/>
      <c r="AM37" s="459" t="str">
        <f>IF('【入力】基本事項入力'!G12="","",'【入力】基本事項入力'!G12)</f>
        <v/>
      </c>
      <c r="AN37" s="459"/>
      <c r="AO37" s="459"/>
      <c r="AP37" s="459" t="str">
        <f>IF('【入力】基本事項入力'!I12="","",'【入力】基本事項入力'!I12)</f>
        <v/>
      </c>
      <c r="AQ37" s="459"/>
      <c r="AR37" s="459"/>
      <c r="AS37" s="512"/>
      <c r="AT37" s="459"/>
      <c r="AV37" s="410"/>
      <c r="AX37" s="407"/>
      <c r="AY37" s="520" t="s">
        <v>200</v>
      </c>
      <c r="AZ37" s="454" t="str">
        <f>AZ35</f>
        <v>令和5年度</v>
      </c>
      <c r="BA37" s="454"/>
      <c r="BB37" s="454"/>
      <c r="BC37" s="451" t="s">
        <v>766</v>
      </c>
      <c r="BD37" s="407"/>
      <c r="BE37" s="407"/>
      <c r="BF37" s="459"/>
      <c r="BH37" s="459"/>
      <c r="BI37" s="459"/>
      <c r="BJ37" s="503"/>
      <c r="BK37" s="503"/>
      <c r="BL37" s="503"/>
      <c r="BM37" s="410"/>
    </row>
    <row r="38" spans="1:65" ht="16" customHeight="1">
      <c r="A38" s="410"/>
      <c r="B38" s="410"/>
      <c r="C38" s="466">
        <v>1</v>
      </c>
      <c r="D38" s="452" t="str">
        <f>B22</f>
        <v>令和6年度</v>
      </c>
      <c r="E38" s="452"/>
      <c r="F38" s="452"/>
      <c r="G38" s="410" t="s">
        <v>201</v>
      </c>
      <c r="H38" s="410"/>
      <c r="I38" s="410"/>
      <c r="J38" s="410"/>
      <c r="K38" s="410"/>
      <c r="L38" s="410"/>
      <c r="M38" s="410"/>
      <c r="N38" s="410"/>
      <c r="O38" s="410"/>
      <c r="P38" s="456"/>
      <c r="Q38" s="410" t="s">
        <v>448</v>
      </c>
      <c r="R38" s="422" t="s">
        <v>623</v>
      </c>
      <c r="S38" s="422"/>
      <c r="T38" s="434"/>
      <c r="U38" s="434"/>
      <c r="V38" s="476"/>
      <c r="W38" s="476"/>
      <c r="X38" s="476"/>
      <c r="Y38" s="476"/>
      <c r="Z38" s="476"/>
      <c r="AA38" s="472"/>
      <c r="AB38" s="487" t="s">
        <v>457</v>
      </c>
      <c r="AC38" s="489"/>
      <c r="AD38" s="410"/>
      <c r="AE38" s="410"/>
      <c r="AG38" s="456"/>
      <c r="AH38" s="459" t="s">
        <v>55</v>
      </c>
      <c r="AI38" s="459"/>
      <c r="AJ38" s="422"/>
      <c r="AK38" s="459" t="str">
        <f>IF('【入力】基本事項入力'!G12="","",'【入力】基本事項入力'!G12)</f>
        <v/>
      </c>
      <c r="AL38" s="459"/>
      <c r="AM38" s="459"/>
      <c r="AN38" s="459"/>
      <c r="AO38" s="459" t="str">
        <f>IF('【入力】基本事項入力'!I12="","",'【入力】基本事項入力'!I12)</f>
        <v/>
      </c>
      <c r="AP38" s="459"/>
      <c r="AQ38" s="459"/>
      <c r="AR38" s="459"/>
      <c r="AS38" s="512"/>
      <c r="AT38" s="468"/>
      <c r="AV38" s="410"/>
      <c r="AX38" s="407"/>
      <c r="AY38" s="521"/>
      <c r="AZ38" s="521"/>
      <c r="BA38" s="459"/>
      <c r="BB38" s="459"/>
      <c r="BC38" s="459"/>
      <c r="BD38" s="459"/>
      <c r="BE38" s="459"/>
      <c r="BF38" s="459"/>
      <c r="BG38" s="459"/>
      <c r="BH38" s="459"/>
      <c r="BI38" s="459"/>
      <c r="BJ38" s="503"/>
      <c r="BK38" s="503"/>
      <c r="BL38" s="503"/>
      <c r="BM38" s="410"/>
    </row>
    <row r="39" spans="1:65" ht="16" customHeight="1">
      <c r="A39" s="410"/>
      <c r="B39" s="410"/>
      <c r="C39" s="466">
        <v>2</v>
      </c>
      <c r="D39" s="452" t="str">
        <f>B22</f>
        <v>令和6年度</v>
      </c>
      <c r="E39" s="452"/>
      <c r="F39" s="452"/>
      <c r="G39" s="410" t="s">
        <v>204</v>
      </c>
      <c r="H39" s="410"/>
      <c r="I39" s="410"/>
      <c r="J39" s="410"/>
      <c r="K39" s="410"/>
      <c r="L39" s="410"/>
      <c r="M39" s="410"/>
      <c r="N39" s="410"/>
      <c r="O39" s="410"/>
      <c r="P39" s="456"/>
      <c r="Q39" s="495"/>
      <c r="R39" s="468"/>
      <c r="S39" s="468"/>
      <c r="T39" s="468"/>
      <c r="U39" s="468"/>
      <c r="V39" s="501" t="str">
        <f>IF(E18="","",E18)</f>
        <v/>
      </c>
      <c r="W39" s="501"/>
      <c r="X39" s="501"/>
      <c r="Y39" s="501"/>
      <c r="Z39" s="501"/>
      <c r="AA39" s="501"/>
      <c r="AB39" s="504" t="s">
        <v>155</v>
      </c>
      <c r="AC39" s="489"/>
      <c r="AD39" s="410"/>
      <c r="AE39" s="410"/>
      <c r="AG39" s="456"/>
      <c r="AH39" s="459"/>
      <c r="AI39" s="459"/>
      <c r="AJ39" s="410"/>
      <c r="AK39" s="476"/>
      <c r="AL39" s="476"/>
      <c r="AM39" s="476"/>
      <c r="AN39" s="476"/>
      <c r="AO39" s="476"/>
      <c r="AP39" s="476"/>
      <c r="AQ39" s="476"/>
      <c r="AR39" s="476"/>
      <c r="AS39" s="489"/>
      <c r="AT39" s="468"/>
      <c r="AU39" s="410"/>
      <c r="AV39" s="410"/>
      <c r="AX39" s="407"/>
      <c r="AY39" s="521"/>
      <c r="AZ39" s="521"/>
      <c r="BA39" s="459"/>
      <c r="BB39" s="459"/>
      <c r="BC39" s="459"/>
      <c r="BD39" s="459"/>
      <c r="BE39" s="459"/>
      <c r="BF39" s="459"/>
      <c r="BG39" s="459"/>
      <c r="BH39" s="459"/>
      <c r="BI39" s="459"/>
      <c r="BJ39" s="503"/>
      <c r="BK39" s="503"/>
      <c r="BL39" s="503"/>
      <c r="BM39" s="410"/>
    </row>
    <row r="40" spans="1:65" ht="16" customHeight="1">
      <c r="A40" s="410"/>
      <c r="B40" s="410"/>
      <c r="C40" s="466">
        <v>3</v>
      </c>
      <c r="D40" s="410" t="s">
        <v>703</v>
      </c>
      <c r="E40" s="410"/>
      <c r="F40" s="410"/>
      <c r="G40" s="410"/>
      <c r="H40" s="410"/>
      <c r="I40" s="410"/>
      <c r="J40" s="410"/>
      <c r="K40" s="410"/>
      <c r="L40" s="410"/>
      <c r="M40" s="410"/>
      <c r="N40" s="410"/>
      <c r="O40" s="410"/>
      <c r="P40" s="456"/>
      <c r="Q40" s="495"/>
      <c r="R40" s="451" t="s">
        <v>701</v>
      </c>
      <c r="S40" s="460"/>
      <c r="T40" s="410"/>
      <c r="U40" s="410"/>
      <c r="V40" s="476"/>
      <c r="W40" s="476"/>
      <c r="X40" s="476"/>
      <c r="Y40" s="476"/>
      <c r="Z40" s="476"/>
      <c r="AA40" s="476"/>
      <c r="AB40" s="505"/>
      <c r="AC40" s="489"/>
      <c r="AD40" s="410"/>
      <c r="AE40" s="410"/>
      <c r="AG40" s="456"/>
      <c r="AH40" s="427"/>
      <c r="AI40" s="427"/>
      <c r="AJ40" s="410"/>
      <c r="AK40" s="427"/>
      <c r="AL40" s="427"/>
      <c r="AM40" s="427"/>
      <c r="AN40" s="427"/>
      <c r="AO40" s="427"/>
      <c r="AP40" s="427"/>
      <c r="AQ40" s="427"/>
      <c r="AR40" s="427"/>
      <c r="AS40" s="489"/>
      <c r="AX40" s="407"/>
      <c r="AY40" s="521"/>
      <c r="AZ40" s="521"/>
      <c r="BA40" s="524"/>
      <c r="BB40" s="524"/>
      <c r="BC40" s="524"/>
      <c r="BD40" s="422"/>
      <c r="BE40" s="422"/>
      <c r="BF40" s="422"/>
      <c r="BG40" s="422"/>
      <c r="BH40" s="422"/>
      <c r="BI40" s="422"/>
      <c r="BJ40" s="503"/>
      <c r="BK40" s="503"/>
      <c r="BL40" s="503"/>
      <c r="BM40" s="410"/>
    </row>
    <row r="41" spans="1:65" ht="16" customHeight="1">
      <c r="A41" s="410"/>
      <c r="B41" s="410"/>
      <c r="C41" s="466">
        <v>4</v>
      </c>
      <c r="D41" s="410" t="s">
        <v>207</v>
      </c>
      <c r="E41" s="410"/>
      <c r="F41" s="410"/>
      <c r="G41" s="410"/>
      <c r="H41" s="410"/>
      <c r="I41" s="410"/>
      <c r="J41" s="410"/>
      <c r="K41" s="410"/>
      <c r="L41" s="410"/>
      <c r="M41" s="410"/>
      <c r="N41" s="410"/>
      <c r="O41" s="410"/>
      <c r="P41" s="458"/>
      <c r="Q41" s="473"/>
      <c r="R41" s="473"/>
      <c r="S41" s="473"/>
      <c r="T41" s="473"/>
      <c r="U41" s="473"/>
      <c r="V41" s="473"/>
      <c r="W41" s="473"/>
      <c r="X41" s="473"/>
      <c r="Y41" s="473"/>
      <c r="Z41" s="473"/>
      <c r="AA41" s="473"/>
      <c r="AB41" s="473"/>
      <c r="AC41" s="490"/>
      <c r="AD41" s="410"/>
      <c r="AE41" s="410"/>
      <c r="AG41" s="458"/>
      <c r="AH41" s="473"/>
      <c r="AI41" s="473"/>
      <c r="AJ41" s="473"/>
      <c r="AK41" s="473"/>
      <c r="AL41" s="473"/>
      <c r="AM41" s="473"/>
      <c r="AN41" s="473"/>
      <c r="AO41" s="473"/>
      <c r="AP41" s="473"/>
      <c r="AQ41" s="473"/>
      <c r="AR41" s="473"/>
      <c r="AS41" s="490"/>
      <c r="AX41" s="407"/>
      <c r="AY41" s="521"/>
      <c r="AZ41" s="521"/>
      <c r="BA41" s="524"/>
      <c r="BB41" s="524"/>
      <c r="BC41" s="524"/>
      <c r="BD41" s="422"/>
      <c r="BE41" s="422"/>
      <c r="BF41" s="422"/>
      <c r="BG41" s="422"/>
      <c r="BH41" s="422"/>
      <c r="BI41" s="422"/>
      <c r="BJ41" s="503"/>
      <c r="BK41" s="503"/>
      <c r="BL41" s="503"/>
      <c r="BM41" s="410"/>
    </row>
    <row r="42" spans="1:65" ht="16" customHeight="1">
      <c r="A42" s="410"/>
      <c r="B42" s="410"/>
      <c r="C42" s="466">
        <v>5</v>
      </c>
      <c r="D42" s="410" t="s">
        <v>158</v>
      </c>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N42" s="407"/>
      <c r="AX42" s="407"/>
      <c r="AY42" s="521"/>
      <c r="AZ42" s="521"/>
      <c r="BA42" s="422"/>
      <c r="BB42" s="422"/>
      <c r="BC42" s="422"/>
      <c r="BD42" s="422"/>
      <c r="BE42" s="422"/>
      <c r="BF42" s="422"/>
      <c r="BG42" s="422"/>
      <c r="BH42" s="422"/>
      <c r="BI42" s="422"/>
      <c r="BJ42" s="503"/>
      <c r="BK42" s="503"/>
      <c r="BL42" s="503"/>
      <c r="BM42" s="410"/>
    </row>
    <row r="43" spans="1:65" ht="16" customHeight="1">
      <c r="N43" s="410"/>
      <c r="O43" s="410"/>
      <c r="P43" s="410"/>
      <c r="Q43" s="468" t="s">
        <v>205</v>
      </c>
      <c r="R43" s="410"/>
      <c r="S43" s="410"/>
      <c r="T43" s="427" t="s">
        <v>206</v>
      </c>
      <c r="U43" s="427"/>
      <c r="V43" s="410"/>
      <c r="W43" s="410"/>
      <c r="X43" s="410"/>
      <c r="Y43" s="410"/>
      <c r="Z43" s="410"/>
      <c r="AA43" s="410"/>
      <c r="AB43" s="410"/>
      <c r="AC43" s="410"/>
      <c r="AD43" s="410"/>
      <c r="AE43" s="410"/>
      <c r="AN43" s="407"/>
      <c r="AX43" s="407"/>
      <c r="AY43" s="522"/>
      <c r="AZ43" s="522"/>
      <c r="BA43" s="410"/>
      <c r="BB43" s="410"/>
      <c r="BC43" s="410"/>
      <c r="BD43" s="410"/>
      <c r="BE43" s="410"/>
      <c r="BF43" s="410"/>
      <c r="BG43" s="410"/>
      <c r="BH43" s="410"/>
      <c r="BI43" s="410"/>
      <c r="BJ43" s="410"/>
      <c r="BK43" s="410"/>
      <c r="BL43" s="410"/>
      <c r="BM43" s="410"/>
    </row>
    <row r="44" spans="1:65" ht="16" customHeight="1">
      <c r="N44" s="410"/>
      <c r="O44" s="410"/>
      <c r="P44" s="410"/>
      <c r="Q44" s="410"/>
      <c r="R44" s="410"/>
      <c r="S44" s="410"/>
      <c r="T44" s="427" t="s">
        <v>208</v>
      </c>
      <c r="U44" s="427"/>
      <c r="V44" s="410"/>
      <c r="W44" s="410"/>
      <c r="X44" s="410"/>
      <c r="Y44" s="410"/>
      <c r="Z44" s="410"/>
      <c r="AA44" s="410"/>
      <c r="AB44" s="410"/>
      <c r="AC44" s="410"/>
      <c r="AD44" s="410"/>
      <c r="AE44" s="410"/>
      <c r="AN44" s="407"/>
      <c r="AX44" s="407"/>
      <c r="AY44" s="410"/>
      <c r="AZ44" s="410"/>
      <c r="BA44" s="466"/>
      <c r="BB44" s="466"/>
      <c r="BC44" s="466"/>
      <c r="BD44" s="459"/>
      <c r="BE44" s="459"/>
      <c r="BF44" s="427"/>
      <c r="BG44" s="410"/>
      <c r="BH44" s="410"/>
      <c r="BI44" s="410"/>
      <c r="BJ44" s="410"/>
      <c r="BK44" s="410"/>
      <c r="BL44" s="410"/>
      <c r="BM44" s="410"/>
    </row>
    <row r="45" spans="1:65" ht="16" customHeight="1">
      <c r="N45" s="410"/>
      <c r="O45" s="410"/>
      <c r="P45" s="410"/>
      <c r="Q45" s="410"/>
      <c r="R45" s="410"/>
      <c r="S45" s="410"/>
      <c r="T45" s="410"/>
      <c r="U45" s="410"/>
      <c r="V45" s="410"/>
      <c r="W45" s="410"/>
      <c r="X45" s="410"/>
      <c r="Y45" s="410"/>
      <c r="Z45" s="410"/>
      <c r="AA45" s="410"/>
      <c r="AB45" s="410"/>
      <c r="AC45" s="410"/>
      <c r="AD45" s="410"/>
      <c r="AE45" s="410"/>
      <c r="AL45" s="468"/>
      <c r="AM45" s="410"/>
      <c r="AN45" s="410"/>
      <c r="AO45" s="427"/>
      <c r="AX45" s="407"/>
      <c r="AY45" s="410"/>
      <c r="AZ45" s="410"/>
      <c r="BA45" s="466"/>
      <c r="BB45" s="466"/>
      <c r="BC45" s="466"/>
      <c r="BD45" s="459"/>
      <c r="BE45" s="459"/>
      <c r="BF45" s="427"/>
      <c r="BG45" s="410"/>
      <c r="BH45" s="410"/>
      <c r="BI45" s="410"/>
      <c r="BJ45" s="410"/>
      <c r="BK45" s="410"/>
      <c r="BL45" s="410"/>
      <c r="BM45" s="410"/>
    </row>
    <row r="46" spans="1:65" ht="16" customHeight="1">
      <c r="N46" s="410"/>
      <c r="AE46" s="410"/>
      <c r="AL46" s="410"/>
      <c r="AM46" s="410"/>
      <c r="AN46" s="410"/>
      <c r="AO46" s="427"/>
      <c r="AX46" s="407"/>
      <c r="AY46" s="410"/>
      <c r="AZ46" s="410"/>
      <c r="BA46" s="466"/>
      <c r="BB46" s="466"/>
      <c r="BC46" s="466"/>
      <c r="BD46" s="410"/>
      <c r="BE46" s="410"/>
      <c r="BF46" s="410"/>
      <c r="BG46" s="410"/>
      <c r="BH46" s="410"/>
      <c r="BI46" s="410"/>
      <c r="BJ46" s="410"/>
      <c r="BK46" s="410"/>
      <c r="BL46" s="410"/>
      <c r="BM46" s="410"/>
    </row>
    <row r="47" spans="1:65">
      <c r="AX47" s="407"/>
      <c r="AY47" s="410"/>
      <c r="AZ47" s="410"/>
      <c r="BA47" s="466"/>
      <c r="BB47" s="466"/>
      <c r="BC47" s="466"/>
      <c r="BD47" s="410"/>
      <c r="BE47" s="410"/>
      <c r="BF47" s="410"/>
      <c r="BG47" s="410"/>
      <c r="BH47" s="410"/>
      <c r="BI47" s="410"/>
      <c r="BJ47" s="410"/>
      <c r="BK47" s="410"/>
      <c r="BL47" s="410"/>
      <c r="BM47" s="410"/>
    </row>
    <row r="48" spans="1:65">
      <c r="AX48" s="407"/>
      <c r="AY48" s="410"/>
      <c r="AZ48" s="410"/>
      <c r="BA48" s="466"/>
      <c r="BB48" s="466"/>
      <c r="BC48" s="466"/>
      <c r="BD48" s="410"/>
      <c r="BE48" s="410"/>
      <c r="BF48" s="410"/>
      <c r="BG48" s="410"/>
      <c r="BH48" s="410"/>
      <c r="BI48" s="410"/>
      <c r="BJ48" s="410"/>
      <c r="BK48" s="410"/>
      <c r="BL48" s="410"/>
      <c r="BM48" s="410"/>
    </row>
  </sheetData>
  <mergeCells count="67">
    <mergeCell ref="I6:L6"/>
    <mergeCell ref="Y6:AC6"/>
    <mergeCell ref="P7:Q7"/>
    <mergeCell ref="R7:T7"/>
    <mergeCell ref="C8:D8"/>
    <mergeCell ref="BH8:BL8"/>
    <mergeCell ref="T9:Y9"/>
    <mergeCell ref="AY10:BA10"/>
    <mergeCell ref="BB10:BD10"/>
    <mergeCell ref="AR11:AV11"/>
    <mergeCell ref="AH13:AI13"/>
    <mergeCell ref="AJ13:AL13"/>
    <mergeCell ref="B22:C22"/>
    <mergeCell ref="D22:M22"/>
    <mergeCell ref="AI26:AK26"/>
    <mergeCell ref="P27:Q27"/>
    <mergeCell ref="R27:T27"/>
    <mergeCell ref="AY27:AZ27"/>
    <mergeCell ref="BA27:BC27"/>
    <mergeCell ref="O31:AD31"/>
    <mergeCell ref="AY33:BA33"/>
    <mergeCell ref="Y35:AC35"/>
    <mergeCell ref="AZ35:BB35"/>
    <mergeCell ref="AZ37:BB37"/>
    <mergeCell ref="D38:F38"/>
    <mergeCell ref="D39:F39"/>
    <mergeCell ref="BD44:BE44"/>
    <mergeCell ref="BD45:BE45"/>
    <mergeCell ref="A3:M4"/>
    <mergeCell ref="P3:AC4"/>
    <mergeCell ref="AG5:AV6"/>
    <mergeCell ref="AY5:BL6"/>
    <mergeCell ref="G11:J12"/>
    <mergeCell ref="H13:K14"/>
    <mergeCell ref="V13:Z14"/>
    <mergeCell ref="BE14:BI15"/>
    <mergeCell ref="D15:H16"/>
    <mergeCell ref="I15:K16"/>
    <mergeCell ref="X15:AB16"/>
    <mergeCell ref="BG16:BK17"/>
    <mergeCell ref="R17:W18"/>
    <mergeCell ref="X17:AB18"/>
    <mergeCell ref="AN17:AS18"/>
    <mergeCell ref="E18:K19"/>
    <mergeCell ref="BD18:BG19"/>
    <mergeCell ref="BH18:BK19"/>
    <mergeCell ref="T20:AB21"/>
    <mergeCell ref="AO20:AT21"/>
    <mergeCell ref="BE21:BK22"/>
    <mergeCell ref="P24:AC25"/>
    <mergeCell ref="C25:D26"/>
    <mergeCell ref="E25:I26"/>
    <mergeCell ref="J25:J26"/>
    <mergeCell ref="C30:G31"/>
    <mergeCell ref="H30:I31"/>
    <mergeCell ref="J30:J31"/>
    <mergeCell ref="C32:G33"/>
    <mergeCell ref="H32:I33"/>
    <mergeCell ref="J32:J33"/>
    <mergeCell ref="AH35:AI36"/>
    <mergeCell ref="AK35:AR36"/>
    <mergeCell ref="V37:Z38"/>
    <mergeCell ref="AH38:AI39"/>
    <mergeCell ref="AK38:AN39"/>
    <mergeCell ref="AO38:AR39"/>
    <mergeCell ref="V39:AA40"/>
    <mergeCell ref="AB39:AB40"/>
  </mergeCells>
  <phoneticPr fontId="1" type="Hiragana"/>
  <pageMargins left="0.19685039370078738" right="0.19685039370078738" top="0.59055118110236215" bottom="0.59055118110236215" header="0.51181102362204722" footer="0.51181102362204722"/>
  <pageSetup paperSize="9" fitToWidth="1" fitToHeight="1" orientation="portrait" usePrinterDefaults="1" r:id="rId1"/>
  <colBreaks count="3" manualBreakCount="3">
    <brk id="13" max="65535" man="1"/>
    <brk id="31" max="45" man="1"/>
    <brk id="49" max="4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4" tint="0.4"/>
  </sheetPr>
  <dimension ref="A1:AR282"/>
  <sheetViews>
    <sheetView view="pageBreakPreview" topLeftCell="A175" zoomScale="55" zoomScaleNormal="85" zoomScaleSheetLayoutView="55" workbookViewId="0">
      <selection activeCell="E132" sqref="E132"/>
    </sheetView>
  </sheetViews>
  <sheetFormatPr defaultRowHeight="20"/>
  <cols>
    <col min="1" max="1" width="2.08203125" style="410" customWidth="1"/>
    <col min="2" max="2" width="7.58203125" style="410" customWidth="1"/>
    <col min="3" max="6" width="20.08203125" style="410" customWidth="1"/>
    <col min="7" max="7" width="2.08203125" style="410" customWidth="1"/>
    <col min="8" max="8" width="1.625" style="410" customWidth="1"/>
    <col min="9" max="9" width="3.5" style="77" customWidth="1"/>
    <col min="10" max="10" width="1.625" customWidth="1"/>
    <col min="11" max="13" width="9" bestFit="1" customWidth="1"/>
    <col min="14" max="14" width="2.08203125" customWidth="1"/>
    <col min="15" max="16383" width="9" bestFit="1" customWidth="1"/>
  </cols>
  <sheetData>
    <row r="1" spans="1:15" ht="16" customHeight="1">
      <c r="F1" s="459"/>
    </row>
    <row r="2" spans="1:15" ht="16" customHeight="1">
      <c r="B2" s="529" t="s">
        <v>18</v>
      </c>
      <c r="C2" s="529"/>
      <c r="D2" s="529"/>
      <c r="E2" s="529"/>
      <c r="F2" s="529"/>
    </row>
    <row r="3" spans="1:15" ht="16" customHeight="1">
      <c r="B3" s="529"/>
      <c r="C3" s="529"/>
      <c r="D3" s="529"/>
      <c r="E3" s="529"/>
      <c r="F3" s="529"/>
    </row>
    <row r="4" spans="1:15" ht="16" customHeight="1"/>
    <row r="5" spans="1:15" ht="16" customHeight="1">
      <c r="B5" s="464" t="s">
        <v>20</v>
      </c>
      <c r="C5" s="464" t="s">
        <v>142</v>
      </c>
      <c r="D5" s="464"/>
      <c r="E5" s="538" t="s">
        <v>144</v>
      </c>
      <c r="F5" s="543" t="s">
        <v>39</v>
      </c>
    </row>
    <row r="6" spans="1:15" ht="16" customHeight="1">
      <c r="B6" s="464"/>
      <c r="C6" s="538" t="s">
        <v>147</v>
      </c>
      <c r="D6" s="538" t="s">
        <v>83</v>
      </c>
      <c r="E6" s="542" t="s">
        <v>523</v>
      </c>
      <c r="F6" s="544"/>
    </row>
    <row r="7" spans="1:15" ht="16" customHeight="1">
      <c r="B7" s="464"/>
      <c r="C7" s="539" t="s">
        <v>123</v>
      </c>
      <c r="D7" s="539" t="s">
        <v>53</v>
      </c>
      <c r="E7" s="539" t="s">
        <v>121</v>
      </c>
      <c r="F7" s="545" t="s">
        <v>153</v>
      </c>
    </row>
    <row r="8" spans="1:15" ht="32" customHeight="1">
      <c r="A8" s="409"/>
      <c r="B8" s="530" t="str">
        <f>IF('【入力】世帯数入力'!C15="","",'【入力】世帯数入力'!C15)</f>
        <v/>
      </c>
      <c r="C8" s="540" t="str">
        <f>IF('【入力】世帯数入力'!D15="","",'【入力】世帯数入力'!D15)</f>
        <v/>
      </c>
      <c r="D8" s="540" t="str">
        <f>IF('【入力】世帯数入力'!E15="","",'【入力】世帯数入力'!E15)</f>
        <v/>
      </c>
      <c r="E8" s="540" t="str">
        <f>IF('【入力】世帯数入力'!F15="","",'【入力】世帯数入力'!F15)</f>
        <v/>
      </c>
      <c r="F8" s="432">
        <f t="shared" ref="F8:F21" si="0">SUM(C8:E8)</f>
        <v>0</v>
      </c>
      <c r="G8" s="409"/>
      <c r="H8" s="409"/>
    </row>
    <row r="9" spans="1:15" ht="32" customHeight="1">
      <c r="B9" s="530" t="str">
        <f>IF('【入力】世帯数入力'!C16="","",'【入力】世帯数入力'!C16)</f>
        <v/>
      </c>
      <c r="C9" s="540" t="str">
        <f>IF('【入力】世帯数入力'!D16="","",'【入力】世帯数入力'!D16)</f>
        <v/>
      </c>
      <c r="D9" s="540" t="str">
        <f>IF('【入力】世帯数入力'!E16="","",'【入力】世帯数入力'!E16)</f>
        <v/>
      </c>
      <c r="E9" s="540" t="str">
        <f>IF('【入力】世帯数入力'!F16="","",'【入力】世帯数入力'!F16)</f>
        <v/>
      </c>
      <c r="F9" s="432">
        <f t="shared" si="0"/>
        <v>0</v>
      </c>
      <c r="J9" s="77"/>
    </row>
    <row r="10" spans="1:15" ht="32" customHeight="1">
      <c r="B10" s="530" t="str">
        <f>IF('【入力】世帯数入力'!C17="","",'【入力】世帯数入力'!C17)</f>
        <v/>
      </c>
      <c r="C10" s="540" t="str">
        <f>IF('【入力】世帯数入力'!D17="","",'【入力】世帯数入力'!D17)</f>
        <v/>
      </c>
      <c r="D10" s="540" t="str">
        <f>IF('【入力】世帯数入力'!E17="","",'【入力】世帯数入力'!E17)</f>
        <v/>
      </c>
      <c r="E10" s="540" t="str">
        <f>IF('【入力】世帯数入力'!F17="","",'【入力】世帯数入力'!F17)</f>
        <v/>
      </c>
      <c r="F10" s="432">
        <f t="shared" si="0"/>
        <v>0</v>
      </c>
    </row>
    <row r="11" spans="1:15" ht="32" customHeight="1">
      <c r="B11" s="530" t="str">
        <f>IF('【入力】世帯数入力'!C18="","",'【入力】世帯数入力'!C18)</f>
        <v/>
      </c>
      <c r="C11" s="540" t="str">
        <f>IF('【入力】世帯数入力'!D18="","",'【入力】世帯数入力'!D18)</f>
        <v/>
      </c>
      <c r="D11" s="540" t="str">
        <f>IF('【入力】世帯数入力'!E18="","",'【入力】世帯数入力'!E18)</f>
        <v/>
      </c>
      <c r="E11" s="540" t="str">
        <f>IF('【入力】世帯数入力'!F18="","",'【入力】世帯数入力'!F18)</f>
        <v/>
      </c>
      <c r="F11" s="432">
        <f t="shared" si="0"/>
        <v>0</v>
      </c>
    </row>
    <row r="12" spans="1:15" ht="32" customHeight="1">
      <c r="B12" s="530" t="str">
        <f>IF('【入力】世帯数入力'!C19="","",'【入力】世帯数入力'!C19)</f>
        <v/>
      </c>
      <c r="C12" s="540" t="str">
        <f>IF('【入力】世帯数入力'!D19="","",'【入力】世帯数入力'!D19)</f>
        <v/>
      </c>
      <c r="D12" s="540" t="str">
        <f>IF('【入力】世帯数入力'!E19="","",'【入力】世帯数入力'!E19)</f>
        <v/>
      </c>
      <c r="E12" s="540" t="str">
        <f>IF('【入力】世帯数入力'!F19="","",'【入力】世帯数入力'!F19)</f>
        <v/>
      </c>
      <c r="F12" s="432">
        <f t="shared" si="0"/>
        <v>0</v>
      </c>
    </row>
    <row r="13" spans="1:15" ht="32" customHeight="1">
      <c r="B13" s="530" t="str">
        <f>IF('【入力】世帯数入力'!C20="","",'【入力】世帯数入力'!C20)</f>
        <v/>
      </c>
      <c r="C13" s="540" t="str">
        <f>IF('【入力】世帯数入力'!D20="","",'【入力】世帯数入力'!D20)</f>
        <v/>
      </c>
      <c r="D13" s="540" t="str">
        <f>IF('【入力】世帯数入力'!E20="","",'【入力】世帯数入力'!E20)</f>
        <v/>
      </c>
      <c r="E13" s="540" t="str">
        <f>IF('【入力】世帯数入力'!F20="","",'【入力】世帯数入力'!F20)</f>
        <v/>
      </c>
      <c r="F13" s="432">
        <f t="shared" si="0"/>
        <v>0</v>
      </c>
    </row>
    <row r="14" spans="1:15" ht="32" customHeight="1">
      <c r="B14" s="530" t="str">
        <f>IF('【入力】世帯数入力'!C21="","",'【入力】世帯数入力'!C21)</f>
        <v/>
      </c>
      <c r="C14" s="540" t="str">
        <f>IF('【入力】世帯数入力'!D21="","",'【入力】世帯数入力'!D21)</f>
        <v/>
      </c>
      <c r="D14" s="540" t="str">
        <f>IF('【入力】世帯数入力'!E21="","",'【入力】世帯数入力'!E21)</f>
        <v/>
      </c>
      <c r="E14" s="540" t="str">
        <f>IF('【入力】世帯数入力'!F21="","",'【入力】世帯数入力'!F21)</f>
        <v/>
      </c>
      <c r="F14" s="432">
        <f t="shared" si="0"/>
        <v>0</v>
      </c>
    </row>
    <row r="15" spans="1:15" ht="32" customHeight="1">
      <c r="B15" s="530" t="str">
        <f>IF('【入力】世帯数入力'!C22="","",'【入力】世帯数入力'!C22)</f>
        <v/>
      </c>
      <c r="C15" s="540" t="str">
        <f>IF('【入力】世帯数入力'!D22="","",'【入力】世帯数入力'!D22)</f>
        <v/>
      </c>
      <c r="D15" s="540" t="str">
        <f>IF('【入力】世帯数入力'!E22="","",'【入力】世帯数入力'!E22)</f>
        <v/>
      </c>
      <c r="E15" s="540" t="str">
        <f>IF('【入力】世帯数入力'!F22="","",'【入力】世帯数入力'!F22)</f>
        <v/>
      </c>
      <c r="F15" s="432">
        <f t="shared" si="0"/>
        <v>0</v>
      </c>
      <c r="O15" s="546"/>
    </row>
    <row r="16" spans="1:15" ht="32" customHeight="1">
      <c r="B16" s="530" t="str">
        <f>IF('【入力】世帯数入力'!C23="","",'【入力】世帯数入力'!C23)</f>
        <v/>
      </c>
      <c r="C16" s="540" t="str">
        <f>IF('【入力】世帯数入力'!D23="","",'【入力】世帯数入力'!D23)</f>
        <v/>
      </c>
      <c r="D16" s="540" t="str">
        <f>IF('【入力】世帯数入力'!E23="","",'【入力】世帯数入力'!E23)</f>
        <v/>
      </c>
      <c r="E16" s="540" t="str">
        <f>IF('【入力】世帯数入力'!F23="","",'【入力】世帯数入力'!F23)</f>
        <v/>
      </c>
      <c r="F16" s="432">
        <f t="shared" si="0"/>
        <v>0</v>
      </c>
    </row>
    <row r="17" spans="2:6" ht="32" customHeight="1">
      <c r="B17" s="530" t="str">
        <f>IF('【入力】世帯数入力'!C24="","",'【入力】世帯数入力'!C24)</f>
        <v/>
      </c>
      <c r="C17" s="540" t="str">
        <f>IF('【入力】世帯数入力'!D24="","",'【入力】世帯数入力'!D24)</f>
        <v/>
      </c>
      <c r="D17" s="540" t="str">
        <f>IF('【入力】世帯数入力'!E24="","",'【入力】世帯数入力'!E24)</f>
        <v/>
      </c>
      <c r="E17" s="540" t="str">
        <f>IF('【入力】世帯数入力'!F24="","",'【入力】世帯数入力'!F24)</f>
        <v/>
      </c>
      <c r="F17" s="432">
        <f t="shared" si="0"/>
        <v>0</v>
      </c>
    </row>
    <row r="18" spans="2:6" ht="32" customHeight="1">
      <c r="B18" s="530" t="str">
        <f>IF('【入力】世帯数入力'!C25="","",'【入力】世帯数入力'!C25)</f>
        <v/>
      </c>
      <c r="C18" s="540" t="str">
        <f>IF('【入力】世帯数入力'!D25="","",'【入力】世帯数入力'!D25)</f>
        <v/>
      </c>
      <c r="D18" s="540" t="str">
        <f>IF('【入力】世帯数入力'!E25="","",'【入力】世帯数入力'!E25)</f>
        <v/>
      </c>
      <c r="E18" s="540" t="str">
        <f>IF('【入力】世帯数入力'!F25="","",'【入力】世帯数入力'!F25)</f>
        <v/>
      </c>
      <c r="F18" s="432">
        <f t="shared" si="0"/>
        <v>0</v>
      </c>
    </row>
    <row r="19" spans="2:6" ht="32" customHeight="1">
      <c r="B19" s="530" t="str">
        <f>IF('【入力】世帯数入力'!C26="","",'【入力】世帯数入力'!C26)</f>
        <v/>
      </c>
      <c r="C19" s="540" t="str">
        <f>IF('【入力】世帯数入力'!D26="","",'【入力】世帯数入力'!D26)</f>
        <v/>
      </c>
      <c r="D19" s="540" t="str">
        <f>IF('【入力】世帯数入力'!E26="","",'【入力】世帯数入力'!E26)</f>
        <v/>
      </c>
      <c r="E19" s="540" t="str">
        <f>IF('【入力】世帯数入力'!F26="","",'【入力】世帯数入力'!F26)</f>
        <v/>
      </c>
      <c r="F19" s="432">
        <f t="shared" si="0"/>
        <v>0</v>
      </c>
    </row>
    <row r="20" spans="2:6" ht="32" customHeight="1">
      <c r="B20" s="530" t="str">
        <f>IF('【入力】世帯数入力'!C27="","",'【入力】世帯数入力'!C27)</f>
        <v/>
      </c>
      <c r="C20" s="540" t="str">
        <f>IF('【入力】世帯数入力'!D27="","",'【入力】世帯数入力'!D27)</f>
        <v/>
      </c>
      <c r="D20" s="540" t="str">
        <f>IF('【入力】世帯数入力'!E27="","",'【入力】世帯数入力'!E27)</f>
        <v/>
      </c>
      <c r="E20" s="540" t="str">
        <f>IF('【入力】世帯数入力'!F27="","",'【入力】世帯数入力'!F27)</f>
        <v/>
      </c>
      <c r="F20" s="432">
        <f t="shared" si="0"/>
        <v>0</v>
      </c>
    </row>
    <row r="21" spans="2:6" ht="32" customHeight="1">
      <c r="B21" s="531" t="s">
        <v>115</v>
      </c>
      <c r="C21" s="426">
        <f>SUM(C8:C20)</f>
        <v>0</v>
      </c>
      <c r="D21" s="426">
        <f>SUM(D8:D20)</f>
        <v>0</v>
      </c>
      <c r="E21" s="426">
        <f>SUM(E8:E20)</f>
        <v>0</v>
      </c>
      <c r="F21" s="433">
        <f t="shared" si="0"/>
        <v>0</v>
      </c>
    </row>
    <row r="22" spans="2:6" ht="16" customHeight="1">
      <c r="B22" s="532" t="s">
        <v>714</v>
      </c>
      <c r="C22" s="536"/>
      <c r="D22" s="536"/>
      <c r="E22" s="536"/>
      <c r="F22" s="536"/>
    </row>
    <row r="23" spans="2:6" ht="16" customHeight="1">
      <c r="B23" s="533" t="s">
        <v>441</v>
      </c>
      <c r="C23" s="533"/>
      <c r="D23" s="533"/>
      <c r="E23" s="536"/>
      <c r="F23" s="536"/>
    </row>
    <row r="24" spans="2:6" ht="16" customHeight="1">
      <c r="B24" s="532" t="s">
        <v>236</v>
      </c>
      <c r="C24" s="536"/>
      <c r="D24" s="541"/>
      <c r="E24" s="536"/>
      <c r="F24" s="536"/>
    </row>
    <row r="25" spans="2:6" ht="16" customHeight="1">
      <c r="B25" s="534" t="s">
        <v>27</v>
      </c>
      <c r="C25" s="536"/>
      <c r="D25" s="536"/>
      <c r="E25" s="536"/>
      <c r="F25" s="536"/>
    </row>
    <row r="26" spans="2:6" ht="16" customHeight="1">
      <c r="B26" s="534" t="s">
        <v>601</v>
      </c>
      <c r="C26" s="536"/>
      <c r="D26" s="536"/>
      <c r="E26" s="536"/>
      <c r="F26" s="536"/>
    </row>
    <row r="27" spans="2:6" ht="16" customHeight="1">
      <c r="B27" s="535" t="s">
        <v>118</v>
      </c>
      <c r="C27" s="536"/>
      <c r="D27" s="536"/>
      <c r="E27" s="536"/>
      <c r="F27" s="536"/>
    </row>
    <row r="28" spans="2:6" ht="16" customHeight="1">
      <c r="B28" s="534" t="s">
        <v>715</v>
      </c>
      <c r="C28" s="536"/>
      <c r="D28" s="536"/>
      <c r="E28" s="536"/>
      <c r="F28" s="536"/>
    </row>
    <row r="29" spans="2:6" ht="16" customHeight="1">
      <c r="B29" s="534" t="s">
        <v>344</v>
      </c>
      <c r="C29" s="536"/>
      <c r="D29" s="536"/>
      <c r="E29" s="536"/>
      <c r="F29" s="536"/>
    </row>
    <row r="30" spans="2:6" ht="16" customHeight="1">
      <c r="B30" s="536"/>
      <c r="C30" s="536"/>
      <c r="D30" s="536"/>
      <c r="E30" s="541"/>
      <c r="F30" s="536"/>
    </row>
    <row r="31" spans="2:6" ht="16" customHeight="1">
      <c r="B31" s="536" t="s">
        <v>418</v>
      </c>
      <c r="C31" s="536"/>
      <c r="D31" s="536"/>
      <c r="E31" s="541"/>
      <c r="F31" s="536"/>
    </row>
    <row r="32" spans="2:6" ht="16" customHeight="1">
      <c r="F32" s="459"/>
    </row>
    <row r="33" spans="1:10" ht="16" customHeight="1">
      <c r="B33" s="529" t="s">
        <v>18</v>
      </c>
      <c r="C33" s="529"/>
      <c r="D33" s="529"/>
      <c r="E33" s="529"/>
      <c r="F33" s="529"/>
    </row>
    <row r="34" spans="1:10" ht="16" customHeight="1">
      <c r="B34" s="529"/>
      <c r="C34" s="529"/>
      <c r="D34" s="529"/>
      <c r="E34" s="529"/>
      <c r="F34" s="529"/>
    </row>
    <row r="35" spans="1:10" ht="16" customHeight="1"/>
    <row r="36" spans="1:10" ht="16" customHeight="1">
      <c r="B36" s="464" t="s">
        <v>20</v>
      </c>
      <c r="C36" s="464" t="s">
        <v>142</v>
      </c>
      <c r="D36" s="464"/>
      <c r="E36" s="538" t="s">
        <v>144</v>
      </c>
      <c r="F36" s="543" t="s">
        <v>39</v>
      </c>
    </row>
    <row r="37" spans="1:10" ht="16" customHeight="1">
      <c r="B37" s="464"/>
      <c r="C37" s="538" t="s">
        <v>147</v>
      </c>
      <c r="D37" s="538" t="s">
        <v>83</v>
      </c>
      <c r="E37" s="542" t="s">
        <v>523</v>
      </c>
      <c r="F37" s="544"/>
    </row>
    <row r="38" spans="1:10" ht="16" customHeight="1">
      <c r="B38" s="464"/>
      <c r="C38" s="539" t="s">
        <v>123</v>
      </c>
      <c r="D38" s="539" t="s">
        <v>53</v>
      </c>
      <c r="E38" s="539" t="s">
        <v>121</v>
      </c>
      <c r="F38" s="545" t="s">
        <v>153</v>
      </c>
    </row>
    <row r="39" spans="1:10" ht="32" customHeight="1">
      <c r="A39" s="409"/>
      <c r="B39" s="530" t="str">
        <f>IF('【入力】世帯数入力'!C28="","",'【入力】世帯数入力'!C28)</f>
        <v/>
      </c>
      <c r="C39" s="540" t="str">
        <f>IF('【入力】世帯数入力'!D28="","",'【入力】世帯数入力'!D28)</f>
        <v/>
      </c>
      <c r="D39" s="540" t="str">
        <f>IF('【入力】世帯数入力'!E28="","",'【入力】世帯数入力'!E28)</f>
        <v/>
      </c>
      <c r="E39" s="540" t="str">
        <f>IF('【入力】世帯数入力'!F28="","",'【入力】世帯数入力'!F28)</f>
        <v/>
      </c>
      <c r="F39" s="432">
        <f t="shared" ref="F39:F51" si="1">SUM(C39:E39)</f>
        <v>0</v>
      </c>
      <c r="G39" s="409"/>
      <c r="H39" s="409"/>
    </row>
    <row r="40" spans="1:10" ht="32" customHeight="1">
      <c r="B40" s="530" t="str">
        <f>IF('【入力】世帯数入力'!C29="","",'【入力】世帯数入力'!C29)</f>
        <v/>
      </c>
      <c r="C40" s="540" t="str">
        <f>IF('【入力】世帯数入力'!D29="","",'【入力】世帯数入力'!D29)</f>
        <v/>
      </c>
      <c r="D40" s="540" t="str">
        <f>IF('【入力】世帯数入力'!E29="","",'【入力】世帯数入力'!E29)</f>
        <v/>
      </c>
      <c r="E40" s="540" t="str">
        <f>IF('【入力】世帯数入力'!F29="","",'【入力】世帯数入力'!F29)</f>
        <v/>
      </c>
      <c r="F40" s="432">
        <f t="shared" si="1"/>
        <v>0</v>
      </c>
      <c r="J40" s="77"/>
    </row>
    <row r="41" spans="1:10" ht="32" customHeight="1">
      <c r="B41" s="530" t="str">
        <f>IF('【入力】世帯数入力'!C30="","",'【入力】世帯数入力'!C30)</f>
        <v/>
      </c>
      <c r="C41" s="540" t="str">
        <f>IF('【入力】世帯数入力'!D30="","",'【入力】世帯数入力'!D30)</f>
        <v/>
      </c>
      <c r="D41" s="540" t="str">
        <f>IF('【入力】世帯数入力'!E30="","",'【入力】世帯数入力'!E30)</f>
        <v/>
      </c>
      <c r="E41" s="540" t="str">
        <f>IF('【入力】世帯数入力'!F30="","",'【入力】世帯数入力'!F30)</f>
        <v/>
      </c>
      <c r="F41" s="432">
        <f t="shared" si="1"/>
        <v>0</v>
      </c>
    </row>
    <row r="42" spans="1:10" ht="32" customHeight="1">
      <c r="B42" s="530" t="str">
        <f>IF('【入力】世帯数入力'!C31="","",'【入力】世帯数入力'!C31)</f>
        <v/>
      </c>
      <c r="C42" s="540" t="str">
        <f>IF('【入力】世帯数入力'!D31="","",'【入力】世帯数入力'!D31)</f>
        <v/>
      </c>
      <c r="D42" s="540" t="str">
        <f>IF('【入力】世帯数入力'!E31="","",'【入力】世帯数入力'!E31)</f>
        <v/>
      </c>
      <c r="E42" s="540" t="str">
        <f>IF('【入力】世帯数入力'!F31="","",'【入力】世帯数入力'!F31)</f>
        <v/>
      </c>
      <c r="F42" s="432">
        <f t="shared" si="1"/>
        <v>0</v>
      </c>
    </row>
    <row r="43" spans="1:10" ht="32" customHeight="1">
      <c r="B43" s="530" t="str">
        <f>IF('【入力】世帯数入力'!C32="","",'【入力】世帯数入力'!C32)</f>
        <v/>
      </c>
      <c r="C43" s="540" t="str">
        <f>IF('【入力】世帯数入力'!D32="","",'【入力】世帯数入力'!D32)</f>
        <v/>
      </c>
      <c r="D43" s="540" t="str">
        <f>IF('【入力】世帯数入力'!E32="","",'【入力】世帯数入力'!E32)</f>
        <v/>
      </c>
      <c r="E43" s="540" t="str">
        <f>IF('【入力】世帯数入力'!F32="","",'【入力】世帯数入力'!F32)</f>
        <v/>
      </c>
      <c r="F43" s="432">
        <f t="shared" si="1"/>
        <v>0</v>
      </c>
    </row>
    <row r="44" spans="1:10" ht="32" customHeight="1">
      <c r="B44" s="530" t="str">
        <f>IF('【入力】世帯数入力'!C33="","",'【入力】世帯数入力'!C33)</f>
        <v/>
      </c>
      <c r="C44" s="540" t="str">
        <f>IF('【入力】世帯数入力'!D33="","",'【入力】世帯数入力'!D33)</f>
        <v/>
      </c>
      <c r="D44" s="540" t="str">
        <f>IF('【入力】世帯数入力'!E33="","",'【入力】世帯数入力'!E33)</f>
        <v/>
      </c>
      <c r="E44" s="540" t="str">
        <f>IF('【入力】世帯数入力'!F33="","",'【入力】世帯数入力'!F33)</f>
        <v/>
      </c>
      <c r="F44" s="432">
        <f t="shared" si="1"/>
        <v>0</v>
      </c>
    </row>
    <row r="45" spans="1:10" ht="32" customHeight="1">
      <c r="B45" s="530" t="str">
        <f>IF('【入力】世帯数入力'!C34="","",'【入力】世帯数入力'!C34)</f>
        <v/>
      </c>
      <c r="C45" s="540" t="str">
        <f>IF('【入力】世帯数入力'!D34="","",'【入力】世帯数入力'!D34)</f>
        <v/>
      </c>
      <c r="D45" s="540" t="str">
        <f>IF('【入力】世帯数入力'!E34="","",'【入力】世帯数入力'!E34)</f>
        <v/>
      </c>
      <c r="E45" s="540" t="str">
        <f>IF('【入力】世帯数入力'!F34="","",'【入力】世帯数入力'!F34)</f>
        <v/>
      </c>
      <c r="F45" s="432">
        <f t="shared" si="1"/>
        <v>0</v>
      </c>
    </row>
    <row r="46" spans="1:10" ht="32" customHeight="1">
      <c r="B46" s="530" t="str">
        <f>IF('【入力】世帯数入力'!C35="","",'【入力】世帯数入力'!C35)</f>
        <v/>
      </c>
      <c r="C46" s="540" t="str">
        <f>IF('【入力】世帯数入力'!D35="","",'【入力】世帯数入力'!D35)</f>
        <v/>
      </c>
      <c r="D46" s="540" t="str">
        <f>IF('【入力】世帯数入力'!E35="","",'【入力】世帯数入力'!E35)</f>
        <v/>
      </c>
      <c r="E46" s="540" t="str">
        <f>IF('【入力】世帯数入力'!F35="","",'【入力】世帯数入力'!F35)</f>
        <v/>
      </c>
      <c r="F46" s="432">
        <f t="shared" si="1"/>
        <v>0</v>
      </c>
    </row>
    <row r="47" spans="1:10" ht="32" customHeight="1">
      <c r="B47" s="530" t="str">
        <f>IF('【入力】世帯数入力'!C36="","",'【入力】世帯数入力'!C36)</f>
        <v/>
      </c>
      <c r="C47" s="540" t="str">
        <f>IF('【入力】世帯数入力'!D36="","",'【入力】世帯数入力'!D36)</f>
        <v/>
      </c>
      <c r="D47" s="540" t="str">
        <f>IF('【入力】世帯数入力'!E36="","",'【入力】世帯数入力'!E36)</f>
        <v/>
      </c>
      <c r="E47" s="540" t="str">
        <f>IF('【入力】世帯数入力'!F36="","",'【入力】世帯数入力'!F36)</f>
        <v/>
      </c>
      <c r="F47" s="432">
        <f t="shared" si="1"/>
        <v>0</v>
      </c>
    </row>
    <row r="48" spans="1:10" ht="32" customHeight="1">
      <c r="B48" s="530" t="str">
        <f>IF('【入力】世帯数入力'!C37="","",'【入力】世帯数入力'!C37)</f>
        <v/>
      </c>
      <c r="C48" s="540" t="str">
        <f>IF('【入力】世帯数入力'!D37="","",'【入力】世帯数入力'!D37)</f>
        <v/>
      </c>
      <c r="D48" s="540" t="str">
        <f>IF('【入力】世帯数入力'!E37="","",'【入力】世帯数入力'!E37)</f>
        <v/>
      </c>
      <c r="E48" s="540" t="str">
        <f>IF('【入力】世帯数入力'!F37="","",'【入力】世帯数入力'!F37)</f>
        <v/>
      </c>
      <c r="F48" s="432">
        <f t="shared" si="1"/>
        <v>0</v>
      </c>
    </row>
    <row r="49" spans="2:7" ht="32" customHeight="1">
      <c r="B49" s="530" t="str">
        <f>IF('【入力】世帯数入力'!C38="","",'【入力】世帯数入力'!C38)</f>
        <v/>
      </c>
      <c r="C49" s="540" t="str">
        <f>IF('【入力】世帯数入力'!D38="","",'【入力】世帯数入力'!D38)</f>
        <v/>
      </c>
      <c r="D49" s="540" t="str">
        <f>IF('【入力】世帯数入力'!E38="","",'【入力】世帯数入力'!E38)</f>
        <v/>
      </c>
      <c r="E49" s="540" t="str">
        <f>IF('【入力】世帯数入力'!F38="","",'【入力】世帯数入力'!F38)</f>
        <v/>
      </c>
      <c r="F49" s="432">
        <f t="shared" si="1"/>
        <v>0</v>
      </c>
    </row>
    <row r="50" spans="2:7" ht="32" customHeight="1">
      <c r="B50" s="530" t="str">
        <f>IF('【入力】世帯数入力'!C39="","",'【入力】世帯数入力'!C39)</f>
        <v/>
      </c>
      <c r="C50" s="540" t="str">
        <f>IF('【入力】世帯数入力'!D39="","",'【入力】世帯数入力'!D39)</f>
        <v/>
      </c>
      <c r="D50" s="540" t="str">
        <f>IF('【入力】世帯数入力'!E39="","",'【入力】世帯数入力'!E39)</f>
        <v/>
      </c>
      <c r="E50" s="540" t="str">
        <f>IF('【入力】世帯数入力'!F39="","",'【入力】世帯数入力'!F39)</f>
        <v/>
      </c>
      <c r="F50" s="432">
        <f t="shared" si="1"/>
        <v>0</v>
      </c>
    </row>
    <row r="51" spans="2:7" ht="32" customHeight="1">
      <c r="B51" s="530" t="str">
        <f>IF('【入力】世帯数入力'!C40="","",'【入力】世帯数入力'!C40)</f>
        <v/>
      </c>
      <c r="C51" s="540" t="str">
        <f>IF('【入力】世帯数入力'!D40="","",'【入力】世帯数入力'!D40)</f>
        <v/>
      </c>
      <c r="D51" s="540" t="str">
        <f>IF('【入力】世帯数入力'!E40="","",'【入力】世帯数入力'!E40)</f>
        <v/>
      </c>
      <c r="E51" s="540" t="str">
        <f>IF('【入力】世帯数入力'!F40="","",'【入力】世帯数入力'!F40)</f>
        <v/>
      </c>
      <c r="F51" s="432">
        <f t="shared" si="1"/>
        <v>0</v>
      </c>
    </row>
    <row r="52" spans="2:7" ht="32" customHeight="1">
      <c r="B52" s="537" t="s">
        <v>115</v>
      </c>
      <c r="C52" s="426">
        <f>SUM(C39:C51)</f>
        <v>0</v>
      </c>
      <c r="D52" s="426">
        <f>SUM(D39:D51)</f>
        <v>0</v>
      </c>
      <c r="E52" s="426">
        <f>SUM(E39:E51)</f>
        <v>0</v>
      </c>
      <c r="F52" s="433">
        <f>SUM(C52:E52,F21)</f>
        <v>0</v>
      </c>
    </row>
    <row r="53" spans="2:7" ht="16" customHeight="1">
      <c r="B53" s="532" t="s">
        <v>714</v>
      </c>
      <c r="C53" s="536"/>
      <c r="D53" s="536"/>
      <c r="E53" s="536"/>
      <c r="F53" s="536"/>
      <c r="G53" s="536"/>
    </row>
    <row r="54" spans="2:7" ht="16" customHeight="1">
      <c r="B54" s="533" t="s">
        <v>441</v>
      </c>
      <c r="C54" s="533"/>
      <c r="D54" s="533"/>
      <c r="E54" s="536"/>
      <c r="F54" s="536"/>
      <c r="G54" s="536"/>
    </row>
    <row r="55" spans="2:7" ht="16" customHeight="1">
      <c r="B55" s="532" t="s">
        <v>236</v>
      </c>
      <c r="C55" s="536"/>
      <c r="D55" s="541"/>
      <c r="E55" s="536"/>
      <c r="F55" s="536"/>
      <c r="G55" s="536"/>
    </row>
    <row r="56" spans="2:7" ht="16" customHeight="1">
      <c r="B56" s="534" t="s">
        <v>27</v>
      </c>
      <c r="C56" s="536"/>
      <c r="D56" s="536"/>
      <c r="E56" s="536"/>
      <c r="F56" s="536"/>
      <c r="G56" s="536"/>
    </row>
    <row r="57" spans="2:7" ht="16" customHeight="1">
      <c r="B57" s="534" t="s">
        <v>601</v>
      </c>
      <c r="C57" s="536"/>
      <c r="D57" s="536"/>
      <c r="E57" s="536"/>
      <c r="F57" s="536"/>
      <c r="G57" s="536"/>
    </row>
    <row r="58" spans="2:7" ht="16" customHeight="1">
      <c r="B58" s="535" t="s">
        <v>118</v>
      </c>
      <c r="C58" s="536"/>
      <c r="D58" s="536"/>
      <c r="E58" s="536"/>
      <c r="F58" s="536"/>
      <c r="G58" s="536"/>
    </row>
    <row r="59" spans="2:7" ht="16" customHeight="1">
      <c r="B59" s="534" t="s">
        <v>715</v>
      </c>
      <c r="C59" s="536"/>
      <c r="D59" s="536"/>
      <c r="E59" s="536"/>
      <c r="F59" s="536"/>
      <c r="G59" s="536"/>
    </row>
    <row r="60" spans="2:7" ht="16" customHeight="1">
      <c r="B60" s="534" t="s">
        <v>344</v>
      </c>
      <c r="C60" s="536"/>
      <c r="D60" s="536"/>
      <c r="E60" s="536"/>
      <c r="F60" s="536"/>
      <c r="G60" s="536"/>
    </row>
    <row r="61" spans="2:7" ht="16" customHeight="1">
      <c r="B61" s="536"/>
      <c r="C61" s="536"/>
      <c r="D61" s="536"/>
      <c r="E61" s="541"/>
      <c r="F61" s="536"/>
      <c r="G61" s="536"/>
    </row>
    <row r="62" spans="2:7" ht="16" customHeight="1">
      <c r="B62" s="536" t="s">
        <v>418</v>
      </c>
      <c r="C62" s="536"/>
      <c r="D62" s="536"/>
      <c r="E62" s="541"/>
      <c r="F62" s="536"/>
      <c r="G62" s="536"/>
    </row>
    <row r="63" spans="2:7" ht="16" customHeight="1">
      <c r="F63" s="459"/>
    </row>
    <row r="64" spans="2:7" ht="16" customHeight="1">
      <c r="B64" s="529" t="s">
        <v>18</v>
      </c>
      <c r="C64" s="529"/>
      <c r="D64" s="529"/>
      <c r="E64" s="529"/>
      <c r="F64" s="529"/>
    </row>
    <row r="65" spans="1:10" ht="16" customHeight="1">
      <c r="B65" s="529"/>
      <c r="C65" s="529"/>
      <c r="D65" s="529"/>
      <c r="E65" s="529"/>
      <c r="F65" s="529"/>
    </row>
    <row r="66" spans="1:10" ht="16" customHeight="1"/>
    <row r="67" spans="1:10" ht="16" customHeight="1">
      <c r="B67" s="464" t="s">
        <v>20</v>
      </c>
      <c r="C67" s="464" t="s">
        <v>142</v>
      </c>
      <c r="D67" s="464"/>
      <c r="E67" s="538" t="s">
        <v>144</v>
      </c>
      <c r="F67" s="543" t="s">
        <v>39</v>
      </c>
    </row>
    <row r="68" spans="1:10" ht="16" customHeight="1">
      <c r="B68" s="464"/>
      <c r="C68" s="538" t="s">
        <v>147</v>
      </c>
      <c r="D68" s="538" t="s">
        <v>83</v>
      </c>
      <c r="E68" s="542" t="s">
        <v>523</v>
      </c>
      <c r="F68" s="544"/>
    </row>
    <row r="69" spans="1:10" ht="16" customHeight="1">
      <c r="B69" s="464"/>
      <c r="C69" s="539" t="s">
        <v>123</v>
      </c>
      <c r="D69" s="539" t="s">
        <v>53</v>
      </c>
      <c r="E69" s="539" t="s">
        <v>121</v>
      </c>
      <c r="F69" s="545" t="s">
        <v>153</v>
      </c>
    </row>
    <row r="70" spans="1:10" ht="32" customHeight="1">
      <c r="A70" s="409"/>
      <c r="B70" s="530" t="str">
        <f>IF('【入力】世帯数入力'!C41="","",'【入力】世帯数入力'!C41)</f>
        <v/>
      </c>
      <c r="C70" s="540" t="str">
        <f>IF('【入力】世帯数入力'!D41="","",'【入力】世帯数入力'!D41)</f>
        <v/>
      </c>
      <c r="D70" s="540" t="str">
        <f>IF('【入力】世帯数入力'!E41="","",'【入力】世帯数入力'!E41)</f>
        <v/>
      </c>
      <c r="E70" s="540" t="str">
        <f>IF('【入力】世帯数入力'!F41="","",'【入力】世帯数入力'!F41)</f>
        <v/>
      </c>
      <c r="F70" s="432">
        <f t="shared" ref="F70:F82" si="2">SUM(C70:E70)</f>
        <v>0</v>
      </c>
      <c r="G70" s="409"/>
      <c r="H70" s="409"/>
    </row>
    <row r="71" spans="1:10" ht="32" customHeight="1">
      <c r="B71" s="530" t="str">
        <f>IF('【入力】世帯数入力'!C42="","",'【入力】世帯数入力'!C42)</f>
        <v/>
      </c>
      <c r="C71" s="540" t="str">
        <f>IF('【入力】世帯数入力'!D42="","",'【入力】世帯数入力'!D42)</f>
        <v/>
      </c>
      <c r="D71" s="540" t="str">
        <f>IF('【入力】世帯数入力'!E42="","",'【入力】世帯数入力'!E42)</f>
        <v/>
      </c>
      <c r="E71" s="540" t="str">
        <f>IF('【入力】世帯数入力'!F42="","",'【入力】世帯数入力'!F42)</f>
        <v/>
      </c>
      <c r="F71" s="432">
        <f t="shared" si="2"/>
        <v>0</v>
      </c>
      <c r="J71" s="77"/>
    </row>
    <row r="72" spans="1:10" ht="32" customHeight="1">
      <c r="B72" s="530" t="str">
        <f>IF('【入力】世帯数入力'!C43="","",'【入力】世帯数入力'!C43)</f>
        <v/>
      </c>
      <c r="C72" s="540" t="str">
        <f>IF('【入力】世帯数入力'!D43="","",'【入力】世帯数入力'!D43)</f>
        <v/>
      </c>
      <c r="D72" s="540" t="str">
        <f>IF('【入力】世帯数入力'!E43="","",'【入力】世帯数入力'!E43)</f>
        <v/>
      </c>
      <c r="E72" s="540" t="str">
        <f>IF('【入力】世帯数入力'!F43="","",'【入力】世帯数入力'!F43)</f>
        <v/>
      </c>
      <c r="F72" s="432">
        <f t="shared" si="2"/>
        <v>0</v>
      </c>
    </row>
    <row r="73" spans="1:10" ht="32" customHeight="1">
      <c r="B73" s="530" t="str">
        <f>IF('【入力】世帯数入力'!C44="","",'【入力】世帯数入力'!C44)</f>
        <v/>
      </c>
      <c r="C73" s="540" t="str">
        <f>IF('【入力】世帯数入力'!D44="","",'【入力】世帯数入力'!D44)</f>
        <v/>
      </c>
      <c r="D73" s="540" t="str">
        <f>IF('【入力】世帯数入力'!E44="","",'【入力】世帯数入力'!E44)</f>
        <v/>
      </c>
      <c r="E73" s="540" t="str">
        <f>IF('【入力】世帯数入力'!F44="","",'【入力】世帯数入力'!F44)</f>
        <v/>
      </c>
      <c r="F73" s="432">
        <f t="shared" si="2"/>
        <v>0</v>
      </c>
    </row>
    <row r="74" spans="1:10" ht="32" customHeight="1">
      <c r="B74" s="530" t="str">
        <f>IF('【入力】世帯数入力'!C45="","",'【入力】世帯数入力'!C45)</f>
        <v/>
      </c>
      <c r="C74" s="540" t="str">
        <f>IF('【入力】世帯数入力'!D45="","",'【入力】世帯数入力'!D45)</f>
        <v/>
      </c>
      <c r="D74" s="540" t="str">
        <f>IF('【入力】世帯数入力'!E45="","",'【入力】世帯数入力'!E45)</f>
        <v/>
      </c>
      <c r="E74" s="540" t="str">
        <f>IF('【入力】世帯数入力'!F45="","",'【入力】世帯数入力'!F45)</f>
        <v/>
      </c>
      <c r="F74" s="432">
        <f t="shared" si="2"/>
        <v>0</v>
      </c>
    </row>
    <row r="75" spans="1:10" ht="32" customHeight="1">
      <c r="B75" s="530" t="str">
        <f>IF('【入力】世帯数入力'!C46="","",'【入力】世帯数入力'!C46)</f>
        <v/>
      </c>
      <c r="C75" s="540" t="str">
        <f>IF('【入力】世帯数入力'!D46="","",'【入力】世帯数入力'!D46)</f>
        <v/>
      </c>
      <c r="D75" s="540" t="str">
        <f>IF('【入力】世帯数入力'!E46="","",'【入力】世帯数入力'!E46)</f>
        <v/>
      </c>
      <c r="E75" s="540" t="str">
        <f>IF('【入力】世帯数入力'!F46="","",'【入力】世帯数入力'!F46)</f>
        <v/>
      </c>
      <c r="F75" s="432">
        <f t="shared" si="2"/>
        <v>0</v>
      </c>
    </row>
    <row r="76" spans="1:10" ht="32" customHeight="1">
      <c r="B76" s="530" t="str">
        <f>IF('【入力】世帯数入力'!C47="","",'【入力】世帯数入力'!C47)</f>
        <v/>
      </c>
      <c r="C76" s="540" t="str">
        <f>IF('【入力】世帯数入力'!D47="","",'【入力】世帯数入力'!D47)</f>
        <v/>
      </c>
      <c r="D76" s="540" t="str">
        <f>IF('【入力】世帯数入力'!E47="","",'【入力】世帯数入力'!E47)</f>
        <v/>
      </c>
      <c r="E76" s="540" t="str">
        <f>IF('【入力】世帯数入力'!F47="","",'【入力】世帯数入力'!F47)</f>
        <v/>
      </c>
      <c r="F76" s="432">
        <f t="shared" si="2"/>
        <v>0</v>
      </c>
    </row>
    <row r="77" spans="1:10" ht="32" customHeight="1">
      <c r="B77" s="530" t="str">
        <f>IF('【入力】世帯数入力'!C48="","",'【入力】世帯数入力'!C48)</f>
        <v/>
      </c>
      <c r="C77" s="540" t="str">
        <f>IF('【入力】世帯数入力'!D48="","",'【入力】世帯数入力'!D48)</f>
        <v/>
      </c>
      <c r="D77" s="540" t="str">
        <f>IF('【入力】世帯数入力'!E48="","",'【入力】世帯数入力'!E48)</f>
        <v/>
      </c>
      <c r="E77" s="540" t="str">
        <f>IF('【入力】世帯数入力'!F48="","",'【入力】世帯数入力'!F48)</f>
        <v/>
      </c>
      <c r="F77" s="432">
        <f t="shared" si="2"/>
        <v>0</v>
      </c>
    </row>
    <row r="78" spans="1:10" ht="32" customHeight="1">
      <c r="B78" s="530" t="str">
        <f>IF('【入力】世帯数入力'!C49="","",'【入力】世帯数入力'!C49)</f>
        <v/>
      </c>
      <c r="C78" s="540" t="str">
        <f>IF('【入力】世帯数入力'!D49="","",'【入力】世帯数入力'!D49)</f>
        <v/>
      </c>
      <c r="D78" s="540" t="str">
        <f>IF('【入力】世帯数入力'!E49="","",'【入力】世帯数入力'!E49)</f>
        <v/>
      </c>
      <c r="E78" s="540" t="str">
        <f>IF('【入力】世帯数入力'!F49="","",'【入力】世帯数入力'!F49)</f>
        <v/>
      </c>
      <c r="F78" s="432">
        <f t="shared" si="2"/>
        <v>0</v>
      </c>
    </row>
    <row r="79" spans="1:10" ht="32" customHeight="1">
      <c r="B79" s="530" t="str">
        <f>IF('【入力】世帯数入力'!C50="","",'【入力】世帯数入力'!C50)</f>
        <v/>
      </c>
      <c r="C79" s="540" t="str">
        <f>IF('【入力】世帯数入力'!D50="","",'【入力】世帯数入力'!D50)</f>
        <v/>
      </c>
      <c r="D79" s="540" t="str">
        <f>IF('【入力】世帯数入力'!E50="","",'【入力】世帯数入力'!E50)</f>
        <v/>
      </c>
      <c r="E79" s="540" t="str">
        <f>IF('【入力】世帯数入力'!F50="","",'【入力】世帯数入力'!F50)</f>
        <v/>
      </c>
      <c r="F79" s="432">
        <f t="shared" si="2"/>
        <v>0</v>
      </c>
    </row>
    <row r="80" spans="1:10" ht="32" customHeight="1">
      <c r="B80" s="530" t="str">
        <f>IF('【入力】世帯数入力'!C51="","",'【入力】世帯数入力'!C51)</f>
        <v/>
      </c>
      <c r="C80" s="540" t="str">
        <f>IF('【入力】世帯数入力'!D51="","",'【入力】世帯数入力'!D51)</f>
        <v/>
      </c>
      <c r="D80" s="540" t="str">
        <f>IF('【入力】世帯数入力'!E51="","",'【入力】世帯数入力'!E51)</f>
        <v/>
      </c>
      <c r="E80" s="540" t="str">
        <f>IF('【入力】世帯数入力'!F51="","",'【入力】世帯数入力'!F51)</f>
        <v/>
      </c>
      <c r="F80" s="432">
        <f t="shared" si="2"/>
        <v>0</v>
      </c>
    </row>
    <row r="81" spans="2:7" ht="32" customHeight="1">
      <c r="B81" s="530" t="str">
        <f>IF('【入力】世帯数入力'!C52="","",'【入力】世帯数入力'!C52)</f>
        <v/>
      </c>
      <c r="C81" s="540" t="str">
        <f>IF('【入力】世帯数入力'!D52="","",'【入力】世帯数入力'!D52)</f>
        <v/>
      </c>
      <c r="D81" s="540" t="str">
        <f>IF('【入力】世帯数入力'!E52="","",'【入力】世帯数入力'!E52)</f>
        <v/>
      </c>
      <c r="E81" s="540" t="str">
        <f>IF('【入力】世帯数入力'!F52="","",'【入力】世帯数入力'!F52)</f>
        <v/>
      </c>
      <c r="F81" s="432">
        <f t="shared" si="2"/>
        <v>0</v>
      </c>
    </row>
    <row r="82" spans="2:7" ht="32" customHeight="1">
      <c r="B82" s="530" t="str">
        <f>IF('【入力】世帯数入力'!C53="","",'【入力】世帯数入力'!C53)</f>
        <v/>
      </c>
      <c r="C82" s="540" t="str">
        <f>IF('【入力】世帯数入力'!D53="","",'【入力】世帯数入力'!D53)</f>
        <v/>
      </c>
      <c r="D82" s="540" t="str">
        <f>IF('【入力】世帯数入力'!E53="","",'【入力】世帯数入力'!E53)</f>
        <v/>
      </c>
      <c r="E82" s="540" t="str">
        <f>IF('【入力】世帯数入力'!F53="","",'【入力】世帯数入力'!F53)</f>
        <v/>
      </c>
      <c r="F82" s="432">
        <f t="shared" si="2"/>
        <v>0</v>
      </c>
    </row>
    <row r="83" spans="2:7" ht="32" customHeight="1">
      <c r="B83" s="537" t="s">
        <v>115</v>
      </c>
      <c r="C83" s="426">
        <f>SUM(C70:C82)</f>
        <v>0</v>
      </c>
      <c r="D83" s="426">
        <f>SUM(D70:D82)</f>
        <v>0</v>
      </c>
      <c r="E83" s="426">
        <f>SUM(E70:E82)</f>
        <v>0</v>
      </c>
      <c r="F83" s="433">
        <f>SUM(C83:E83,F52)</f>
        <v>0</v>
      </c>
    </row>
    <row r="84" spans="2:7" ht="16" customHeight="1">
      <c r="B84" s="532" t="s">
        <v>714</v>
      </c>
      <c r="C84" s="536"/>
      <c r="D84" s="536"/>
      <c r="E84" s="536"/>
      <c r="F84" s="536"/>
      <c r="G84" s="536"/>
    </row>
    <row r="85" spans="2:7" ht="16" customHeight="1">
      <c r="B85" s="533" t="s">
        <v>441</v>
      </c>
      <c r="C85" s="533"/>
      <c r="D85" s="533"/>
      <c r="E85" s="536"/>
      <c r="F85" s="536"/>
      <c r="G85" s="536"/>
    </row>
    <row r="86" spans="2:7" ht="16" customHeight="1">
      <c r="B86" s="532" t="s">
        <v>236</v>
      </c>
      <c r="C86" s="536"/>
      <c r="D86" s="541"/>
      <c r="E86" s="536"/>
      <c r="F86" s="536"/>
      <c r="G86" s="536"/>
    </row>
    <row r="87" spans="2:7" ht="16" customHeight="1">
      <c r="B87" s="534" t="s">
        <v>27</v>
      </c>
      <c r="C87" s="536"/>
      <c r="D87" s="536"/>
      <c r="E87" s="536"/>
      <c r="F87" s="536"/>
      <c r="G87" s="536"/>
    </row>
    <row r="88" spans="2:7" ht="16" customHeight="1">
      <c r="B88" s="534" t="s">
        <v>601</v>
      </c>
      <c r="C88" s="536"/>
      <c r="D88" s="536"/>
      <c r="E88" s="536"/>
      <c r="F88" s="536"/>
      <c r="G88" s="536"/>
    </row>
    <row r="89" spans="2:7" ht="16" customHeight="1">
      <c r="B89" s="535" t="s">
        <v>118</v>
      </c>
      <c r="C89" s="536"/>
      <c r="D89" s="536"/>
      <c r="E89" s="536"/>
      <c r="F89" s="536"/>
      <c r="G89" s="536"/>
    </row>
    <row r="90" spans="2:7" ht="16" customHeight="1">
      <c r="B90" s="534" t="s">
        <v>715</v>
      </c>
      <c r="C90" s="536"/>
      <c r="D90" s="536"/>
      <c r="E90" s="536"/>
      <c r="F90" s="536"/>
      <c r="G90" s="536"/>
    </row>
    <row r="91" spans="2:7" ht="16" customHeight="1">
      <c r="B91" s="534" t="s">
        <v>344</v>
      </c>
      <c r="C91" s="536"/>
      <c r="D91" s="536"/>
      <c r="E91" s="536"/>
      <c r="F91" s="536"/>
      <c r="G91" s="536"/>
    </row>
    <row r="92" spans="2:7" ht="16" customHeight="1">
      <c r="B92" s="536"/>
      <c r="C92" s="536"/>
      <c r="D92" s="536"/>
      <c r="E92" s="541"/>
      <c r="F92" s="536"/>
      <c r="G92" s="536"/>
    </row>
    <row r="93" spans="2:7" ht="16" customHeight="1">
      <c r="B93" s="536" t="s">
        <v>418</v>
      </c>
      <c r="C93" s="536"/>
      <c r="D93" s="536"/>
      <c r="E93" s="541"/>
      <c r="F93" s="536"/>
      <c r="G93" s="536"/>
    </row>
    <row r="94" spans="2:7" ht="16" customHeight="1">
      <c r="F94" s="459"/>
    </row>
    <row r="95" spans="2:7" ht="16" customHeight="1">
      <c r="B95" s="529" t="s">
        <v>18</v>
      </c>
      <c r="C95" s="529"/>
      <c r="D95" s="529"/>
      <c r="E95" s="529"/>
      <c r="F95" s="529"/>
    </row>
    <row r="96" spans="2:7" ht="16" customHeight="1">
      <c r="B96" s="529"/>
      <c r="C96" s="529"/>
      <c r="D96" s="529"/>
      <c r="E96" s="529"/>
      <c r="F96" s="529"/>
    </row>
    <row r="97" spans="1:10" ht="16" customHeight="1"/>
    <row r="98" spans="1:10" ht="16" customHeight="1">
      <c r="B98" s="464" t="s">
        <v>20</v>
      </c>
      <c r="C98" s="464" t="s">
        <v>142</v>
      </c>
      <c r="D98" s="464"/>
      <c r="E98" s="538" t="s">
        <v>144</v>
      </c>
      <c r="F98" s="543" t="s">
        <v>39</v>
      </c>
    </row>
    <row r="99" spans="1:10" ht="16" customHeight="1">
      <c r="B99" s="464"/>
      <c r="C99" s="538" t="s">
        <v>147</v>
      </c>
      <c r="D99" s="538" t="s">
        <v>83</v>
      </c>
      <c r="E99" s="542" t="s">
        <v>523</v>
      </c>
      <c r="F99" s="544"/>
    </row>
    <row r="100" spans="1:10" ht="16" customHeight="1">
      <c r="B100" s="464"/>
      <c r="C100" s="539" t="s">
        <v>123</v>
      </c>
      <c r="D100" s="539" t="s">
        <v>53</v>
      </c>
      <c r="E100" s="539" t="s">
        <v>121</v>
      </c>
      <c r="F100" s="545" t="s">
        <v>153</v>
      </c>
    </row>
    <row r="101" spans="1:10" ht="32" customHeight="1">
      <c r="A101" s="409"/>
      <c r="B101" s="530" t="str">
        <f>IF('【入力】世帯数入力'!C54="","",'【入力】世帯数入力'!C54)</f>
        <v/>
      </c>
      <c r="C101" s="540" t="str">
        <f>IF('【入力】世帯数入力'!D54="","",'【入力】世帯数入力'!D54)</f>
        <v/>
      </c>
      <c r="D101" s="540" t="str">
        <f>IF('【入力】世帯数入力'!E54="","",'【入力】世帯数入力'!E54)</f>
        <v/>
      </c>
      <c r="E101" s="540" t="str">
        <f>IF('【入力】世帯数入力'!F54="","",'【入力】世帯数入力'!F54)</f>
        <v/>
      </c>
      <c r="F101" s="432">
        <f t="shared" ref="F101:F113" si="3">SUM(C101:E101)</f>
        <v>0</v>
      </c>
      <c r="G101" s="409"/>
      <c r="H101" s="409"/>
    </row>
    <row r="102" spans="1:10" ht="32" customHeight="1">
      <c r="B102" s="530" t="str">
        <f>IF('【入力】世帯数入力'!C55="","",'【入力】世帯数入力'!C55)</f>
        <v/>
      </c>
      <c r="C102" s="540" t="str">
        <f>IF('【入力】世帯数入力'!D55="","",'【入力】世帯数入力'!D55)</f>
        <v/>
      </c>
      <c r="D102" s="540" t="str">
        <f>IF('【入力】世帯数入力'!E55="","",'【入力】世帯数入力'!E55)</f>
        <v/>
      </c>
      <c r="E102" s="540" t="str">
        <f>IF('【入力】世帯数入力'!F55="","",'【入力】世帯数入力'!F55)</f>
        <v/>
      </c>
      <c r="F102" s="432">
        <f t="shared" si="3"/>
        <v>0</v>
      </c>
      <c r="J102" s="77"/>
    </row>
    <row r="103" spans="1:10" ht="32" customHeight="1">
      <c r="B103" s="530" t="str">
        <f>IF('【入力】世帯数入力'!C56="","",'【入力】世帯数入力'!C56)</f>
        <v/>
      </c>
      <c r="C103" s="540" t="str">
        <f>IF('【入力】世帯数入力'!D56="","",'【入力】世帯数入力'!D56)</f>
        <v/>
      </c>
      <c r="D103" s="540" t="str">
        <f>IF('【入力】世帯数入力'!E56="","",'【入力】世帯数入力'!E56)</f>
        <v/>
      </c>
      <c r="E103" s="540" t="str">
        <f>IF('【入力】世帯数入力'!F56="","",'【入力】世帯数入力'!F56)</f>
        <v/>
      </c>
      <c r="F103" s="432">
        <f t="shared" si="3"/>
        <v>0</v>
      </c>
    </row>
    <row r="104" spans="1:10" ht="32" customHeight="1">
      <c r="B104" s="530" t="str">
        <f>IF('【入力】世帯数入力'!C57="","",'【入力】世帯数入力'!C57)</f>
        <v/>
      </c>
      <c r="C104" s="540" t="str">
        <f>IF('【入力】世帯数入力'!D57="","",'【入力】世帯数入力'!D57)</f>
        <v/>
      </c>
      <c r="D104" s="540" t="str">
        <f>IF('【入力】世帯数入力'!E57="","",'【入力】世帯数入力'!E57)</f>
        <v/>
      </c>
      <c r="E104" s="540" t="str">
        <f>IF('【入力】世帯数入力'!F57="","",'【入力】世帯数入力'!F57)</f>
        <v/>
      </c>
      <c r="F104" s="432">
        <f t="shared" si="3"/>
        <v>0</v>
      </c>
    </row>
    <row r="105" spans="1:10" ht="32" customHeight="1">
      <c r="B105" s="530" t="str">
        <f>IF('【入力】世帯数入力'!C58="","",'【入力】世帯数入力'!C58)</f>
        <v/>
      </c>
      <c r="C105" s="540" t="str">
        <f>IF('【入力】世帯数入力'!D58="","",'【入力】世帯数入力'!D58)</f>
        <v/>
      </c>
      <c r="D105" s="540" t="str">
        <f>IF('【入力】世帯数入力'!E58="","",'【入力】世帯数入力'!E58)</f>
        <v/>
      </c>
      <c r="E105" s="540" t="str">
        <f>IF('【入力】世帯数入力'!F58="","",'【入力】世帯数入力'!F58)</f>
        <v/>
      </c>
      <c r="F105" s="432">
        <f t="shared" si="3"/>
        <v>0</v>
      </c>
    </row>
    <row r="106" spans="1:10" ht="32" customHeight="1">
      <c r="B106" s="530" t="str">
        <f>IF('【入力】世帯数入力'!C59="","",'【入力】世帯数入力'!C59)</f>
        <v/>
      </c>
      <c r="C106" s="540" t="str">
        <f>IF('【入力】世帯数入力'!D59="","",'【入力】世帯数入力'!D59)</f>
        <v/>
      </c>
      <c r="D106" s="540" t="str">
        <f>IF('【入力】世帯数入力'!E59="","",'【入力】世帯数入力'!E59)</f>
        <v/>
      </c>
      <c r="E106" s="540" t="str">
        <f>IF('【入力】世帯数入力'!F59="","",'【入力】世帯数入力'!F59)</f>
        <v/>
      </c>
      <c r="F106" s="432">
        <f t="shared" si="3"/>
        <v>0</v>
      </c>
    </row>
    <row r="107" spans="1:10" ht="32" customHeight="1">
      <c r="B107" s="530" t="str">
        <f>IF('【入力】世帯数入力'!C60="","",'【入力】世帯数入力'!C60)</f>
        <v/>
      </c>
      <c r="C107" s="540" t="str">
        <f>IF('【入力】世帯数入力'!D60="","",'【入力】世帯数入力'!D60)</f>
        <v/>
      </c>
      <c r="D107" s="540" t="str">
        <f>IF('【入力】世帯数入力'!E60="","",'【入力】世帯数入力'!E60)</f>
        <v/>
      </c>
      <c r="E107" s="540" t="str">
        <f>IF('【入力】世帯数入力'!F60="","",'【入力】世帯数入力'!F60)</f>
        <v/>
      </c>
      <c r="F107" s="432">
        <f t="shared" si="3"/>
        <v>0</v>
      </c>
    </row>
    <row r="108" spans="1:10" ht="32" customHeight="1">
      <c r="B108" s="530" t="str">
        <f>IF('【入力】世帯数入力'!C61="","",'【入力】世帯数入力'!C61)</f>
        <v/>
      </c>
      <c r="C108" s="540" t="str">
        <f>IF('【入力】世帯数入力'!D61="","",'【入力】世帯数入力'!D61)</f>
        <v/>
      </c>
      <c r="D108" s="540" t="str">
        <f>IF('【入力】世帯数入力'!E61="","",'【入力】世帯数入力'!E61)</f>
        <v/>
      </c>
      <c r="E108" s="540" t="str">
        <f>IF('【入力】世帯数入力'!F61="","",'【入力】世帯数入力'!F61)</f>
        <v/>
      </c>
      <c r="F108" s="432">
        <f t="shared" si="3"/>
        <v>0</v>
      </c>
    </row>
    <row r="109" spans="1:10" ht="32" customHeight="1">
      <c r="B109" s="530" t="str">
        <f>IF('【入力】世帯数入力'!C62="","",'【入力】世帯数入力'!C62)</f>
        <v/>
      </c>
      <c r="C109" s="540" t="str">
        <f>IF('【入力】世帯数入力'!D62="","",'【入力】世帯数入力'!D62)</f>
        <v/>
      </c>
      <c r="D109" s="540" t="str">
        <f>IF('【入力】世帯数入力'!E62="","",'【入力】世帯数入力'!E62)</f>
        <v/>
      </c>
      <c r="E109" s="540" t="str">
        <f>IF('【入力】世帯数入力'!F62="","",'【入力】世帯数入力'!F62)</f>
        <v/>
      </c>
      <c r="F109" s="432">
        <f t="shared" si="3"/>
        <v>0</v>
      </c>
    </row>
    <row r="110" spans="1:10" ht="32" customHeight="1">
      <c r="B110" s="530" t="str">
        <f>IF('【入力】世帯数入力'!C63="","",'【入力】世帯数入力'!C63)</f>
        <v/>
      </c>
      <c r="C110" s="540" t="str">
        <f>IF('【入力】世帯数入力'!D63="","",'【入力】世帯数入力'!D63)</f>
        <v/>
      </c>
      <c r="D110" s="540" t="str">
        <f>IF('【入力】世帯数入力'!E63="","",'【入力】世帯数入力'!E63)</f>
        <v/>
      </c>
      <c r="E110" s="540" t="str">
        <f>IF('【入力】世帯数入力'!F63="","",'【入力】世帯数入力'!F63)</f>
        <v/>
      </c>
      <c r="F110" s="432">
        <f t="shared" si="3"/>
        <v>0</v>
      </c>
    </row>
    <row r="111" spans="1:10" ht="32" customHeight="1">
      <c r="B111" s="530" t="str">
        <f>IF('【入力】世帯数入力'!C64="","",'【入力】世帯数入力'!C64)</f>
        <v/>
      </c>
      <c r="C111" s="540" t="str">
        <f>IF('【入力】世帯数入力'!D64="","",'【入力】世帯数入力'!D64)</f>
        <v/>
      </c>
      <c r="D111" s="540" t="str">
        <f>IF('【入力】世帯数入力'!E64="","",'【入力】世帯数入力'!E64)</f>
        <v/>
      </c>
      <c r="E111" s="540" t="str">
        <f>IF('【入力】世帯数入力'!F64="","",'【入力】世帯数入力'!F64)</f>
        <v/>
      </c>
      <c r="F111" s="432">
        <f t="shared" si="3"/>
        <v>0</v>
      </c>
    </row>
    <row r="112" spans="1:10" ht="32" customHeight="1">
      <c r="B112" s="530" t="str">
        <f>IF('【入力】世帯数入力'!C65="","",'【入力】世帯数入力'!C65)</f>
        <v/>
      </c>
      <c r="C112" s="540" t="str">
        <f>IF('【入力】世帯数入力'!D65="","",'【入力】世帯数入力'!D65)</f>
        <v/>
      </c>
      <c r="D112" s="540" t="str">
        <f>IF('【入力】世帯数入力'!E65="","",'【入力】世帯数入力'!E65)</f>
        <v/>
      </c>
      <c r="E112" s="540" t="str">
        <f>IF('【入力】世帯数入力'!F65="","",'【入力】世帯数入力'!F65)</f>
        <v/>
      </c>
      <c r="F112" s="432">
        <f t="shared" si="3"/>
        <v>0</v>
      </c>
    </row>
    <row r="113" spans="2:6" ht="32" customHeight="1">
      <c r="B113" s="530" t="str">
        <f>IF('【入力】世帯数入力'!C66="","",'【入力】世帯数入力'!C66)</f>
        <v/>
      </c>
      <c r="C113" s="540" t="str">
        <f>IF('【入力】世帯数入力'!D66="","",'【入力】世帯数入力'!D66)</f>
        <v/>
      </c>
      <c r="D113" s="540" t="str">
        <f>IF('【入力】世帯数入力'!E66="","",'【入力】世帯数入力'!E66)</f>
        <v/>
      </c>
      <c r="E113" s="540" t="str">
        <f>IF('【入力】世帯数入力'!F66="","",'【入力】世帯数入力'!F66)</f>
        <v/>
      </c>
      <c r="F113" s="432">
        <f t="shared" si="3"/>
        <v>0</v>
      </c>
    </row>
    <row r="114" spans="2:6" ht="32" customHeight="1">
      <c r="B114" s="537" t="s">
        <v>115</v>
      </c>
      <c r="C114" s="426">
        <f>SUM(C101:C113)</f>
        <v>0</v>
      </c>
      <c r="D114" s="426">
        <f>SUM(D101:D113)</f>
        <v>0</v>
      </c>
      <c r="E114" s="426">
        <f>SUM(E101:E113)</f>
        <v>0</v>
      </c>
      <c r="F114" s="433">
        <f>SUM(C114:E114,F83)</f>
        <v>0</v>
      </c>
    </row>
    <row r="115" spans="2:6" ht="16" customHeight="1">
      <c r="B115" s="532" t="s">
        <v>714</v>
      </c>
      <c r="C115" s="536"/>
      <c r="D115" s="536"/>
      <c r="E115" s="536"/>
      <c r="F115" s="536"/>
    </row>
    <row r="116" spans="2:6" ht="16" customHeight="1">
      <c r="B116" s="533" t="s">
        <v>441</v>
      </c>
      <c r="C116" s="533"/>
      <c r="D116" s="533"/>
      <c r="E116" s="536"/>
      <c r="F116" s="536"/>
    </row>
    <row r="117" spans="2:6" ht="16" customHeight="1">
      <c r="B117" s="532" t="s">
        <v>236</v>
      </c>
      <c r="C117" s="536"/>
      <c r="D117" s="541"/>
      <c r="E117" s="536"/>
      <c r="F117" s="536"/>
    </row>
    <row r="118" spans="2:6" ht="16" customHeight="1">
      <c r="B118" s="534" t="s">
        <v>27</v>
      </c>
      <c r="C118" s="536"/>
      <c r="D118" s="536"/>
      <c r="E118" s="536"/>
      <c r="F118" s="536"/>
    </row>
    <row r="119" spans="2:6" ht="16" customHeight="1">
      <c r="B119" s="534" t="s">
        <v>601</v>
      </c>
      <c r="C119" s="536"/>
      <c r="D119" s="536"/>
      <c r="E119" s="536"/>
      <c r="F119" s="536"/>
    </row>
    <row r="120" spans="2:6" ht="16" customHeight="1">
      <c r="B120" s="535" t="s">
        <v>118</v>
      </c>
      <c r="C120" s="536"/>
      <c r="D120" s="536"/>
      <c r="E120" s="536"/>
      <c r="F120" s="536"/>
    </row>
    <row r="121" spans="2:6" ht="16" customHeight="1">
      <c r="B121" s="534" t="s">
        <v>715</v>
      </c>
      <c r="C121" s="536"/>
      <c r="D121" s="536"/>
      <c r="E121" s="536"/>
      <c r="F121" s="536"/>
    </row>
    <row r="122" spans="2:6" ht="16" customHeight="1">
      <c r="B122" s="534" t="s">
        <v>344</v>
      </c>
      <c r="C122" s="536"/>
      <c r="D122" s="536"/>
      <c r="E122" s="536"/>
      <c r="F122" s="536"/>
    </row>
    <row r="123" spans="2:6" ht="16" customHeight="1">
      <c r="B123" s="536"/>
      <c r="C123" s="536"/>
      <c r="D123" s="536"/>
      <c r="E123" s="541"/>
      <c r="F123" s="536"/>
    </row>
    <row r="124" spans="2:6" ht="16" customHeight="1">
      <c r="B124" s="536" t="s">
        <v>418</v>
      </c>
      <c r="C124" s="536"/>
      <c r="D124" s="536"/>
      <c r="E124" s="541"/>
      <c r="F124" s="536"/>
    </row>
    <row r="125" spans="2:6" ht="16" customHeight="1">
      <c r="F125" s="459"/>
    </row>
    <row r="126" spans="2:6" ht="16" customHeight="1">
      <c r="B126" s="529" t="s">
        <v>18</v>
      </c>
      <c r="C126" s="529"/>
      <c r="D126" s="529"/>
      <c r="E126" s="529"/>
      <c r="F126" s="529"/>
    </row>
    <row r="127" spans="2:6" ht="16" customHeight="1">
      <c r="B127" s="529"/>
      <c r="C127" s="529"/>
      <c r="D127" s="529"/>
      <c r="E127" s="529"/>
      <c r="F127" s="529"/>
    </row>
    <row r="128" spans="2:6" ht="16" customHeight="1"/>
    <row r="129" spans="1:44" ht="16" customHeight="1">
      <c r="B129" s="464" t="s">
        <v>20</v>
      </c>
      <c r="C129" s="464" t="s">
        <v>142</v>
      </c>
      <c r="D129" s="464"/>
      <c r="E129" s="538" t="s">
        <v>144</v>
      </c>
      <c r="F129" s="543" t="s">
        <v>39</v>
      </c>
    </row>
    <row r="130" spans="1:44" ht="16" customHeight="1">
      <c r="B130" s="464"/>
      <c r="C130" s="538" t="s">
        <v>147</v>
      </c>
      <c r="D130" s="538" t="s">
        <v>83</v>
      </c>
      <c r="E130" s="542" t="s">
        <v>523</v>
      </c>
      <c r="F130" s="544"/>
    </row>
    <row r="131" spans="1:44" ht="16" customHeight="1">
      <c r="B131" s="464"/>
      <c r="C131" s="539" t="s">
        <v>123</v>
      </c>
      <c r="D131" s="539" t="s">
        <v>53</v>
      </c>
      <c r="E131" s="539" t="s">
        <v>121</v>
      </c>
      <c r="F131" s="545" t="s">
        <v>153</v>
      </c>
    </row>
    <row r="132" spans="1:44" ht="32" customHeight="1">
      <c r="A132" s="409"/>
      <c r="B132" s="530" t="str">
        <f>IF('【入力】世帯数入力'!C67="","",'【入力】世帯数入力'!C67)</f>
        <v/>
      </c>
      <c r="C132" s="540" t="str">
        <f>IF('【入力】世帯数入力'!D67="","",'【入力】世帯数入力'!D67)</f>
        <v/>
      </c>
      <c r="D132" s="540" t="str">
        <f>IF('【入力】世帯数入力'!E67="","",'【入力】世帯数入力'!E67)</f>
        <v/>
      </c>
      <c r="E132" s="540" t="str">
        <f>IF('【入力】世帯数入力'!F67="","",'【入力】世帯数入力'!F67)</f>
        <v/>
      </c>
      <c r="F132" s="432">
        <f t="shared" ref="F132:F144" si="4">SUM(C132:E132)</f>
        <v>0</v>
      </c>
      <c r="G132" s="409"/>
      <c r="H132" s="409"/>
    </row>
    <row r="133" spans="1:44" ht="32" customHeight="1">
      <c r="B133" s="530" t="str">
        <f>IF('【入力】世帯数入力'!C68="","",'【入力】世帯数入力'!C68)</f>
        <v/>
      </c>
      <c r="C133" s="540" t="str">
        <f>IF('【入力】世帯数入力'!D68="","",'【入力】世帯数入力'!D68)</f>
        <v/>
      </c>
      <c r="D133" s="540" t="str">
        <f>IF('【入力】世帯数入力'!E68="","",'【入力】世帯数入力'!E68)</f>
        <v/>
      </c>
      <c r="E133" s="540" t="str">
        <f>IF('【入力】世帯数入力'!F68="","",'【入力】世帯数入力'!F68)</f>
        <v/>
      </c>
      <c r="F133" s="432">
        <f t="shared" si="4"/>
        <v>0</v>
      </c>
      <c r="J133" s="77"/>
    </row>
    <row r="134" spans="1:44" ht="32" customHeight="1">
      <c r="B134" s="530" t="str">
        <f>IF('【入力】世帯数入力'!C69="","",'【入力】世帯数入力'!C69)</f>
        <v/>
      </c>
      <c r="C134" s="540" t="str">
        <f>IF('【入力】世帯数入力'!D69="","",'【入力】世帯数入力'!D69)</f>
        <v/>
      </c>
      <c r="D134" s="540" t="str">
        <f>IF('【入力】世帯数入力'!E69="","",'【入力】世帯数入力'!E69)</f>
        <v/>
      </c>
      <c r="E134" s="540" t="str">
        <f>IF('【入力】世帯数入力'!F69="","",'【入力】世帯数入力'!F69)</f>
        <v/>
      </c>
      <c r="F134" s="432">
        <f t="shared" si="4"/>
        <v>0</v>
      </c>
    </row>
    <row r="135" spans="1:44" ht="32" customHeight="1">
      <c r="B135" s="530" t="str">
        <f>IF('【入力】世帯数入力'!C70="","",'【入力】世帯数入力'!C70)</f>
        <v/>
      </c>
      <c r="C135" s="540" t="str">
        <f>IF('【入力】世帯数入力'!D70="","",'【入力】世帯数入力'!D70)</f>
        <v/>
      </c>
      <c r="D135" s="540" t="str">
        <f>IF('【入力】世帯数入力'!E70="","",'【入力】世帯数入力'!E70)</f>
        <v/>
      </c>
      <c r="E135" s="540" t="str">
        <f>IF('【入力】世帯数入力'!F70="","",'【入力】世帯数入力'!F70)</f>
        <v/>
      </c>
      <c r="F135" s="432">
        <f t="shared" si="4"/>
        <v>0</v>
      </c>
    </row>
    <row r="136" spans="1:44" ht="32" customHeight="1">
      <c r="B136" s="530" t="str">
        <f>IF('【入力】世帯数入力'!C71="","",'【入力】世帯数入力'!C71)</f>
        <v/>
      </c>
      <c r="C136" s="540" t="str">
        <f>IF('【入力】世帯数入力'!D71="","",'【入力】世帯数入力'!D71)</f>
        <v/>
      </c>
      <c r="D136" s="540" t="str">
        <f>IF('【入力】世帯数入力'!E71="","",'【入力】世帯数入力'!E71)</f>
        <v/>
      </c>
      <c r="E136" s="540" t="str">
        <f>IF('【入力】世帯数入力'!F71="","",'【入力】世帯数入力'!F71)</f>
        <v/>
      </c>
      <c r="F136" s="432">
        <f t="shared" si="4"/>
        <v>0</v>
      </c>
    </row>
    <row r="137" spans="1:44" ht="32" customHeight="1">
      <c r="B137" s="530" t="str">
        <f>IF('【入力】世帯数入力'!C72="","",'【入力】世帯数入力'!C72)</f>
        <v/>
      </c>
      <c r="C137" s="540" t="str">
        <f>IF('【入力】世帯数入力'!D72="","",'【入力】世帯数入力'!D72)</f>
        <v/>
      </c>
      <c r="D137" s="540" t="str">
        <f>IF('【入力】世帯数入力'!E72="","",'【入力】世帯数入力'!E72)</f>
        <v/>
      </c>
      <c r="E137" s="540" t="str">
        <f>IF('【入力】世帯数入力'!F72="","",'【入力】世帯数入力'!F72)</f>
        <v/>
      </c>
      <c r="F137" s="432">
        <f t="shared" si="4"/>
        <v>0</v>
      </c>
    </row>
    <row r="138" spans="1:44" ht="32" customHeight="1">
      <c r="B138" s="530" t="str">
        <f>IF('【入力】世帯数入力'!C73="","",'【入力】世帯数入力'!C73)</f>
        <v/>
      </c>
      <c r="C138" s="540" t="str">
        <f>IF('【入力】世帯数入力'!D73="","",'【入力】世帯数入力'!D73)</f>
        <v/>
      </c>
      <c r="D138" s="540" t="str">
        <f>IF('【入力】世帯数入力'!E73="","",'【入力】世帯数入力'!E73)</f>
        <v/>
      </c>
      <c r="E138" s="540" t="str">
        <f>IF('【入力】世帯数入力'!F73="","",'【入力】世帯数入力'!F73)</f>
        <v/>
      </c>
      <c r="F138" s="432">
        <f t="shared" si="4"/>
        <v>0</v>
      </c>
    </row>
    <row r="139" spans="1:44" ht="32" customHeight="1">
      <c r="B139" s="530" t="str">
        <f>IF('【入力】世帯数入力'!C74="","",'【入力】世帯数入力'!C74)</f>
        <v/>
      </c>
      <c r="C139" s="540" t="str">
        <f>IF('【入力】世帯数入力'!D74="","",'【入力】世帯数入力'!D74)</f>
        <v/>
      </c>
      <c r="D139" s="540" t="str">
        <f>IF('【入力】世帯数入力'!E74="","",'【入力】世帯数入力'!E74)</f>
        <v/>
      </c>
      <c r="E139" s="540" t="str">
        <f>IF('【入力】世帯数入力'!F74="","",'【入力】世帯数入力'!F74)</f>
        <v/>
      </c>
      <c r="F139" s="432">
        <f t="shared" si="4"/>
        <v>0</v>
      </c>
    </row>
    <row r="140" spans="1:44" ht="32" customHeight="1">
      <c r="B140" s="530" t="str">
        <f>IF('【入力】世帯数入力'!C75="","",'【入力】世帯数入力'!C75)</f>
        <v/>
      </c>
      <c r="C140" s="540" t="str">
        <f>IF('【入力】世帯数入力'!D75="","",'【入力】世帯数入力'!D75)</f>
        <v/>
      </c>
      <c r="D140" s="540" t="str">
        <f>IF('【入力】世帯数入力'!E75="","",'【入力】世帯数入力'!E75)</f>
        <v/>
      </c>
      <c r="E140" s="540" t="str">
        <f>IF('【入力】世帯数入力'!F75="","",'【入力】世帯数入力'!F75)</f>
        <v/>
      </c>
      <c r="F140" s="432">
        <f t="shared" si="4"/>
        <v>0</v>
      </c>
    </row>
    <row r="141" spans="1:44" ht="32" customHeight="1">
      <c r="B141" s="530" t="str">
        <f>IF('【入力】世帯数入力'!C76="","",'【入力】世帯数入力'!C76)</f>
        <v/>
      </c>
      <c r="C141" s="540" t="str">
        <f>IF('【入力】世帯数入力'!D76="","",'【入力】世帯数入力'!D76)</f>
        <v/>
      </c>
      <c r="D141" s="540" t="str">
        <f>IF('【入力】世帯数入力'!E76="","",'【入力】世帯数入力'!E76)</f>
        <v/>
      </c>
      <c r="E141" s="540" t="str">
        <f>IF('【入力】世帯数入力'!F76="","",'【入力】世帯数入力'!F76)</f>
        <v/>
      </c>
      <c r="F141" s="432">
        <f t="shared" si="4"/>
        <v>0</v>
      </c>
    </row>
    <row r="142" spans="1:44" ht="32" customHeight="1">
      <c r="B142" s="530" t="str">
        <f>IF('【入力】世帯数入力'!C77="","",'【入力】世帯数入力'!C77)</f>
        <v/>
      </c>
      <c r="C142" s="540" t="str">
        <f>IF('【入力】世帯数入力'!D77="","",'【入力】世帯数入力'!D77)</f>
        <v/>
      </c>
      <c r="D142" s="540" t="str">
        <f>IF('【入力】世帯数入力'!E77="","",'【入力】世帯数入力'!E77)</f>
        <v/>
      </c>
      <c r="E142" s="540" t="str">
        <f>IF('【入力】世帯数入力'!F77="","",'【入力】世帯数入力'!F77)</f>
        <v/>
      </c>
      <c r="F142" s="432">
        <f t="shared" si="4"/>
        <v>0</v>
      </c>
    </row>
    <row r="143" spans="1:44" ht="32" customHeight="1">
      <c r="B143" s="530" t="str">
        <f>IF('【入力】世帯数入力'!C78="","",'【入力】世帯数入力'!C78)</f>
        <v/>
      </c>
      <c r="C143" s="540" t="str">
        <f>IF('【入力】世帯数入力'!D78="","",'【入力】世帯数入力'!D78)</f>
        <v/>
      </c>
      <c r="D143" s="540" t="str">
        <f>IF('【入力】世帯数入力'!E78="","",'【入力】世帯数入力'!E78)</f>
        <v/>
      </c>
      <c r="E143" s="540" t="str">
        <f>IF('【入力】世帯数入力'!F78="","",'【入力】世帯数入力'!F78)</f>
        <v/>
      </c>
      <c r="F143" s="432">
        <f t="shared" si="4"/>
        <v>0</v>
      </c>
      <c r="AR143" s="547"/>
    </row>
    <row r="144" spans="1:44" ht="32" customHeight="1">
      <c r="B144" s="530" t="str">
        <f>IF('【入力】世帯数入力'!C79="","",'【入力】世帯数入力'!C79)</f>
        <v/>
      </c>
      <c r="C144" s="540" t="str">
        <f>IF('【入力】世帯数入力'!D79="","",'【入力】世帯数入力'!D79)</f>
        <v/>
      </c>
      <c r="D144" s="540" t="str">
        <f>IF('【入力】世帯数入力'!E79="","",'【入力】世帯数入力'!E79)</f>
        <v/>
      </c>
      <c r="E144" s="540" t="str">
        <f>IF('【入力】世帯数入力'!F79="","",'【入力】世帯数入力'!F79)</f>
        <v/>
      </c>
      <c r="F144" s="432">
        <f t="shared" si="4"/>
        <v>0</v>
      </c>
    </row>
    <row r="145" spans="2:6" ht="32" customHeight="1">
      <c r="B145" s="537" t="s">
        <v>115</v>
      </c>
      <c r="C145" s="426">
        <f>SUM(C132:C144)</f>
        <v>0</v>
      </c>
      <c r="D145" s="426">
        <f>SUM(D132:D144)</f>
        <v>0</v>
      </c>
      <c r="E145" s="426">
        <f>SUM(E132:E144)</f>
        <v>0</v>
      </c>
      <c r="F145" s="433">
        <f>SUM(C145:E145,F114)</f>
        <v>0</v>
      </c>
    </row>
    <row r="146" spans="2:6" ht="16" customHeight="1">
      <c r="B146" s="532" t="s">
        <v>714</v>
      </c>
      <c r="C146" s="536"/>
      <c r="D146" s="536"/>
      <c r="E146" s="536"/>
      <c r="F146" s="536"/>
    </row>
    <row r="147" spans="2:6" ht="16" customHeight="1">
      <c r="B147" s="533" t="s">
        <v>441</v>
      </c>
      <c r="C147" s="533"/>
      <c r="D147" s="533"/>
      <c r="E147" s="536"/>
      <c r="F147" s="536"/>
    </row>
    <row r="148" spans="2:6" ht="16" customHeight="1">
      <c r="B148" s="532" t="s">
        <v>236</v>
      </c>
      <c r="C148" s="536"/>
      <c r="D148" s="541"/>
      <c r="E148" s="536"/>
      <c r="F148" s="536"/>
    </row>
    <row r="149" spans="2:6" ht="16" customHeight="1">
      <c r="B149" s="534" t="s">
        <v>27</v>
      </c>
      <c r="C149" s="536"/>
      <c r="D149" s="536"/>
      <c r="E149" s="536"/>
      <c r="F149" s="536"/>
    </row>
    <row r="150" spans="2:6" ht="16" customHeight="1">
      <c r="B150" s="534" t="s">
        <v>601</v>
      </c>
      <c r="C150" s="536"/>
      <c r="D150" s="536"/>
      <c r="E150" s="536"/>
      <c r="F150" s="536"/>
    </row>
    <row r="151" spans="2:6" ht="16" customHeight="1">
      <c r="B151" s="535" t="s">
        <v>118</v>
      </c>
      <c r="C151" s="536"/>
      <c r="D151" s="536"/>
      <c r="E151" s="536"/>
      <c r="F151" s="536"/>
    </row>
    <row r="152" spans="2:6" ht="16" customHeight="1">
      <c r="B152" s="534" t="s">
        <v>715</v>
      </c>
      <c r="C152" s="536"/>
      <c r="D152" s="536"/>
      <c r="E152" s="536"/>
      <c r="F152" s="536"/>
    </row>
    <row r="153" spans="2:6" ht="16" customHeight="1">
      <c r="B153" s="534" t="s">
        <v>344</v>
      </c>
      <c r="C153" s="536"/>
      <c r="D153" s="536"/>
      <c r="E153" s="536"/>
      <c r="F153" s="536"/>
    </row>
    <row r="154" spans="2:6" ht="16" customHeight="1">
      <c r="B154" s="536"/>
      <c r="C154" s="536"/>
      <c r="D154" s="536"/>
      <c r="E154" s="541"/>
      <c r="F154" s="536"/>
    </row>
    <row r="155" spans="2:6" ht="16" customHeight="1">
      <c r="B155" s="536" t="s">
        <v>418</v>
      </c>
      <c r="C155" s="536"/>
      <c r="D155" s="536"/>
      <c r="E155" s="541"/>
      <c r="F155" s="536"/>
    </row>
    <row r="156" spans="2:6" ht="16" customHeight="1">
      <c r="F156" s="459"/>
    </row>
    <row r="157" spans="2:6" ht="16" customHeight="1">
      <c r="B157" s="529" t="s">
        <v>18</v>
      </c>
      <c r="C157" s="529"/>
      <c r="D157" s="529"/>
      <c r="E157" s="529"/>
      <c r="F157" s="529"/>
    </row>
    <row r="158" spans="2:6" ht="16" customHeight="1">
      <c r="B158" s="529"/>
      <c r="C158" s="529"/>
      <c r="D158" s="529"/>
      <c r="E158" s="529"/>
      <c r="F158" s="529"/>
    </row>
    <row r="159" spans="2:6" ht="16" customHeight="1"/>
    <row r="160" spans="2:6" ht="16" customHeight="1">
      <c r="B160" s="464" t="s">
        <v>20</v>
      </c>
      <c r="C160" s="464" t="s">
        <v>142</v>
      </c>
      <c r="D160" s="464"/>
      <c r="E160" s="538" t="s">
        <v>144</v>
      </c>
      <c r="F160" s="543" t="s">
        <v>39</v>
      </c>
    </row>
    <row r="161" spans="1:10" ht="16" customHeight="1">
      <c r="B161" s="464"/>
      <c r="C161" s="538" t="s">
        <v>147</v>
      </c>
      <c r="D161" s="538" t="s">
        <v>83</v>
      </c>
      <c r="E161" s="542" t="s">
        <v>523</v>
      </c>
      <c r="F161" s="544"/>
    </row>
    <row r="162" spans="1:10" ht="16" customHeight="1">
      <c r="B162" s="464"/>
      <c r="C162" s="539" t="s">
        <v>123</v>
      </c>
      <c r="D162" s="539" t="s">
        <v>53</v>
      </c>
      <c r="E162" s="539" t="s">
        <v>121</v>
      </c>
      <c r="F162" s="545" t="s">
        <v>153</v>
      </c>
    </row>
    <row r="163" spans="1:10" ht="32" customHeight="1">
      <c r="A163" s="409"/>
      <c r="B163" s="530" t="str">
        <f>IF('【入力】世帯数入力'!C80="","",'【入力】世帯数入力'!C80)</f>
        <v/>
      </c>
      <c r="C163" s="540" t="str">
        <f>IF('【入力】世帯数入力'!D80="","",'【入力】世帯数入力'!D80)</f>
        <v/>
      </c>
      <c r="D163" s="540" t="str">
        <f>IF('【入力】世帯数入力'!E80="","",'【入力】世帯数入力'!E80)</f>
        <v/>
      </c>
      <c r="E163" s="540" t="str">
        <f>IF('【入力】世帯数入力'!F80="","",'【入力】世帯数入力'!F80)</f>
        <v/>
      </c>
      <c r="F163" s="432">
        <f t="shared" ref="F163:F175" si="5">SUM(C163:E163)</f>
        <v>0</v>
      </c>
      <c r="G163" s="409"/>
      <c r="H163" s="409"/>
    </row>
    <row r="164" spans="1:10" ht="32" customHeight="1">
      <c r="B164" s="530" t="str">
        <f>IF('【入力】世帯数入力'!C81="","",'【入力】世帯数入力'!C81)</f>
        <v/>
      </c>
      <c r="C164" s="540" t="str">
        <f>IF('【入力】世帯数入力'!D81="","",'【入力】世帯数入力'!D81)</f>
        <v/>
      </c>
      <c r="D164" s="540" t="str">
        <f>IF('【入力】世帯数入力'!E81="","",'【入力】世帯数入力'!E81)</f>
        <v/>
      </c>
      <c r="E164" s="540" t="str">
        <f>IF('【入力】世帯数入力'!F81="","",'【入力】世帯数入力'!F81)</f>
        <v/>
      </c>
      <c r="F164" s="432">
        <f t="shared" si="5"/>
        <v>0</v>
      </c>
      <c r="J164" s="77"/>
    </row>
    <row r="165" spans="1:10" ht="32" customHeight="1">
      <c r="B165" s="530" t="str">
        <f>IF('【入力】世帯数入力'!C82="","",'【入力】世帯数入力'!C82)</f>
        <v/>
      </c>
      <c r="C165" s="540" t="str">
        <f>IF('【入力】世帯数入力'!D82="","",'【入力】世帯数入力'!D82)</f>
        <v/>
      </c>
      <c r="D165" s="540" t="str">
        <f>IF('【入力】世帯数入力'!E82="","",'【入力】世帯数入力'!E82)</f>
        <v/>
      </c>
      <c r="E165" s="540" t="str">
        <f>IF('【入力】世帯数入力'!F82="","",'【入力】世帯数入力'!F82)</f>
        <v/>
      </c>
      <c r="F165" s="432">
        <f t="shared" si="5"/>
        <v>0</v>
      </c>
    </row>
    <row r="166" spans="1:10" ht="32" customHeight="1">
      <c r="B166" s="530" t="str">
        <f>IF('【入力】世帯数入力'!C83="","",'【入力】世帯数入力'!C83)</f>
        <v/>
      </c>
      <c r="C166" s="540" t="str">
        <f>IF('【入力】世帯数入力'!D83="","",'【入力】世帯数入力'!D83)</f>
        <v/>
      </c>
      <c r="D166" s="540" t="str">
        <f>IF('【入力】世帯数入力'!E83="","",'【入力】世帯数入力'!E83)</f>
        <v/>
      </c>
      <c r="E166" s="540" t="str">
        <f>IF('【入力】世帯数入力'!F83="","",'【入力】世帯数入力'!F83)</f>
        <v/>
      </c>
      <c r="F166" s="432">
        <f t="shared" si="5"/>
        <v>0</v>
      </c>
    </row>
    <row r="167" spans="1:10" ht="32" customHeight="1">
      <c r="B167" s="530" t="str">
        <f>IF('【入力】世帯数入力'!C84="","",'【入力】世帯数入力'!C84)</f>
        <v/>
      </c>
      <c r="C167" s="540" t="str">
        <f>IF('【入力】世帯数入力'!D84="","",'【入力】世帯数入力'!D84)</f>
        <v/>
      </c>
      <c r="D167" s="540" t="str">
        <f>IF('【入力】世帯数入力'!E84="","",'【入力】世帯数入力'!E84)</f>
        <v/>
      </c>
      <c r="E167" s="540" t="str">
        <f>IF('【入力】世帯数入力'!F84="","",'【入力】世帯数入力'!F84)</f>
        <v/>
      </c>
      <c r="F167" s="432">
        <f t="shared" si="5"/>
        <v>0</v>
      </c>
    </row>
    <row r="168" spans="1:10" ht="32" customHeight="1">
      <c r="B168" s="530" t="str">
        <f>IF('【入力】世帯数入力'!C85="","",'【入力】世帯数入力'!C85)</f>
        <v/>
      </c>
      <c r="C168" s="540" t="str">
        <f>IF('【入力】世帯数入力'!D85="","",'【入力】世帯数入力'!D85)</f>
        <v/>
      </c>
      <c r="D168" s="540" t="str">
        <f>IF('【入力】世帯数入力'!E85="","",'【入力】世帯数入力'!E85)</f>
        <v/>
      </c>
      <c r="E168" s="540" t="str">
        <f>IF('【入力】世帯数入力'!F85="","",'【入力】世帯数入力'!F85)</f>
        <v/>
      </c>
      <c r="F168" s="432">
        <f t="shared" si="5"/>
        <v>0</v>
      </c>
    </row>
    <row r="169" spans="1:10" ht="32" customHeight="1">
      <c r="B169" s="530" t="str">
        <f>IF('【入力】世帯数入力'!C86="","",'【入力】世帯数入力'!C86)</f>
        <v/>
      </c>
      <c r="C169" s="540" t="str">
        <f>IF('【入力】世帯数入力'!D86="","",'【入力】世帯数入力'!D86)</f>
        <v/>
      </c>
      <c r="D169" s="540" t="str">
        <f>IF('【入力】世帯数入力'!E86="","",'【入力】世帯数入力'!E86)</f>
        <v/>
      </c>
      <c r="E169" s="540" t="str">
        <f>IF('【入力】世帯数入力'!F86="","",'【入力】世帯数入力'!F86)</f>
        <v/>
      </c>
      <c r="F169" s="432">
        <f t="shared" si="5"/>
        <v>0</v>
      </c>
    </row>
    <row r="170" spans="1:10" ht="32" customHeight="1">
      <c r="B170" s="530" t="str">
        <f>IF('【入力】世帯数入力'!C87="","",'【入力】世帯数入力'!C87)</f>
        <v/>
      </c>
      <c r="C170" s="540" t="str">
        <f>IF('【入力】世帯数入力'!D87="","",'【入力】世帯数入力'!D87)</f>
        <v/>
      </c>
      <c r="D170" s="540" t="str">
        <f>IF('【入力】世帯数入力'!E87="","",'【入力】世帯数入力'!E87)</f>
        <v/>
      </c>
      <c r="E170" s="540" t="str">
        <f>IF('【入力】世帯数入力'!F87="","",'【入力】世帯数入力'!F87)</f>
        <v/>
      </c>
      <c r="F170" s="432">
        <f t="shared" si="5"/>
        <v>0</v>
      </c>
    </row>
    <row r="171" spans="1:10" ht="32" customHeight="1">
      <c r="B171" s="530" t="str">
        <f>IF('【入力】世帯数入力'!C88="","",'【入力】世帯数入力'!C88)</f>
        <v/>
      </c>
      <c r="C171" s="540" t="str">
        <f>IF('【入力】世帯数入力'!D88="","",'【入力】世帯数入力'!D88)</f>
        <v/>
      </c>
      <c r="D171" s="540" t="str">
        <f>IF('【入力】世帯数入力'!E88="","",'【入力】世帯数入力'!E88)</f>
        <v/>
      </c>
      <c r="E171" s="540" t="str">
        <f>IF('【入力】世帯数入力'!F88="","",'【入力】世帯数入力'!F88)</f>
        <v/>
      </c>
      <c r="F171" s="432">
        <f t="shared" si="5"/>
        <v>0</v>
      </c>
    </row>
    <row r="172" spans="1:10" ht="32" customHeight="1">
      <c r="B172" s="530" t="str">
        <f>IF('【入力】世帯数入力'!C89="","",'【入力】世帯数入力'!C89)</f>
        <v/>
      </c>
      <c r="C172" s="540" t="str">
        <f>IF('【入力】世帯数入力'!D89="","",'【入力】世帯数入力'!D89)</f>
        <v/>
      </c>
      <c r="D172" s="540" t="str">
        <f>IF('【入力】世帯数入力'!E89="","",'【入力】世帯数入力'!E89)</f>
        <v/>
      </c>
      <c r="E172" s="540" t="str">
        <f>IF('【入力】世帯数入力'!F89="","",'【入力】世帯数入力'!F89)</f>
        <v/>
      </c>
      <c r="F172" s="432">
        <f t="shared" si="5"/>
        <v>0</v>
      </c>
    </row>
    <row r="173" spans="1:10" ht="32" customHeight="1">
      <c r="B173" s="530" t="str">
        <f>IF('【入力】世帯数入力'!C90="","",'【入力】世帯数入力'!C90)</f>
        <v/>
      </c>
      <c r="C173" s="540" t="str">
        <f>IF('【入力】世帯数入力'!D90="","",'【入力】世帯数入力'!D90)</f>
        <v/>
      </c>
      <c r="D173" s="540" t="str">
        <f>IF('【入力】世帯数入力'!E90="","",'【入力】世帯数入力'!E90)</f>
        <v/>
      </c>
      <c r="E173" s="540" t="str">
        <f>IF('【入力】世帯数入力'!F90="","",'【入力】世帯数入力'!F90)</f>
        <v/>
      </c>
      <c r="F173" s="432">
        <f t="shared" si="5"/>
        <v>0</v>
      </c>
    </row>
    <row r="174" spans="1:10" ht="32" customHeight="1">
      <c r="B174" s="530" t="str">
        <f>IF('【入力】世帯数入力'!C91="","",'【入力】世帯数入力'!C91)</f>
        <v/>
      </c>
      <c r="C174" s="540" t="str">
        <f>IF('【入力】世帯数入力'!D91="","",'【入力】世帯数入力'!D91)</f>
        <v/>
      </c>
      <c r="D174" s="540" t="str">
        <f>IF('【入力】世帯数入力'!E91="","",'【入力】世帯数入力'!E91)</f>
        <v/>
      </c>
      <c r="E174" s="540" t="str">
        <f>IF('【入力】世帯数入力'!F91="","",'【入力】世帯数入力'!F91)</f>
        <v/>
      </c>
      <c r="F174" s="432">
        <f t="shared" si="5"/>
        <v>0</v>
      </c>
    </row>
    <row r="175" spans="1:10" ht="32" customHeight="1">
      <c r="B175" s="530" t="str">
        <f>IF('【入力】世帯数入力'!C92="","",'【入力】世帯数入力'!C92)</f>
        <v/>
      </c>
      <c r="C175" s="540" t="str">
        <f>IF('【入力】世帯数入力'!D92="","",'【入力】世帯数入力'!D92)</f>
        <v/>
      </c>
      <c r="D175" s="540" t="str">
        <f>IF('【入力】世帯数入力'!E92="","",'【入力】世帯数入力'!E92)</f>
        <v/>
      </c>
      <c r="E175" s="540" t="str">
        <f>IF('【入力】世帯数入力'!F92="","",'【入力】世帯数入力'!F92)</f>
        <v/>
      </c>
      <c r="F175" s="432">
        <f t="shared" si="5"/>
        <v>0</v>
      </c>
    </row>
    <row r="176" spans="1:10" ht="32" customHeight="1">
      <c r="B176" s="537" t="s">
        <v>115</v>
      </c>
      <c r="C176" s="426">
        <f>SUM(C163:C175)</f>
        <v>0</v>
      </c>
      <c r="D176" s="426">
        <f>SUM(D163:D175)</f>
        <v>0</v>
      </c>
      <c r="E176" s="426">
        <f>SUM(E163:E175)</f>
        <v>0</v>
      </c>
      <c r="F176" s="433">
        <f>SUM(C176:E176,F145)</f>
        <v>0</v>
      </c>
    </row>
    <row r="177" spans="2:6" ht="16" customHeight="1">
      <c r="B177" s="532" t="s">
        <v>714</v>
      </c>
      <c r="C177" s="536"/>
      <c r="D177" s="536"/>
      <c r="E177" s="536"/>
      <c r="F177" s="536"/>
    </row>
    <row r="178" spans="2:6" ht="16" customHeight="1">
      <c r="B178" s="533" t="s">
        <v>441</v>
      </c>
      <c r="C178" s="533"/>
      <c r="D178" s="533"/>
      <c r="E178" s="536"/>
      <c r="F178" s="536"/>
    </row>
    <row r="179" spans="2:6" ht="16" customHeight="1">
      <c r="B179" s="532" t="s">
        <v>236</v>
      </c>
      <c r="C179" s="536"/>
      <c r="D179" s="541"/>
      <c r="E179" s="536"/>
      <c r="F179" s="536"/>
    </row>
    <row r="180" spans="2:6" ht="16" customHeight="1">
      <c r="B180" s="534" t="s">
        <v>27</v>
      </c>
      <c r="C180" s="536"/>
      <c r="D180" s="536"/>
      <c r="E180" s="536"/>
      <c r="F180" s="536"/>
    </row>
    <row r="181" spans="2:6" ht="16" customHeight="1">
      <c r="B181" s="534" t="s">
        <v>601</v>
      </c>
      <c r="C181" s="536"/>
      <c r="D181" s="536"/>
      <c r="E181" s="536"/>
      <c r="F181" s="536"/>
    </row>
    <row r="182" spans="2:6" ht="16" customHeight="1">
      <c r="B182" s="535" t="s">
        <v>118</v>
      </c>
      <c r="C182" s="536"/>
      <c r="D182" s="536"/>
      <c r="E182" s="536"/>
      <c r="F182" s="536"/>
    </row>
    <row r="183" spans="2:6" ht="16" customHeight="1">
      <c r="B183" s="534" t="s">
        <v>715</v>
      </c>
      <c r="C183" s="536"/>
      <c r="D183" s="536"/>
      <c r="E183" s="536"/>
      <c r="F183" s="536"/>
    </row>
    <row r="184" spans="2:6" ht="16" customHeight="1">
      <c r="B184" s="534" t="s">
        <v>344</v>
      </c>
      <c r="C184" s="536"/>
      <c r="D184" s="536"/>
      <c r="E184" s="536"/>
      <c r="F184" s="536"/>
    </row>
    <row r="185" spans="2:6" ht="16" customHeight="1">
      <c r="B185" s="536"/>
      <c r="C185" s="536"/>
      <c r="D185" s="536"/>
      <c r="E185" s="541"/>
      <c r="F185" s="536"/>
    </row>
    <row r="186" spans="2:6" ht="16" customHeight="1">
      <c r="B186" s="536" t="s">
        <v>418</v>
      </c>
      <c r="C186" s="536"/>
      <c r="D186" s="536"/>
      <c r="E186" s="541"/>
      <c r="F186" s="536"/>
    </row>
    <row r="187" spans="2:6" ht="16" customHeight="1">
      <c r="F187" s="459"/>
    </row>
    <row r="188" spans="2:6" ht="16" customHeight="1">
      <c r="B188" s="529" t="s">
        <v>18</v>
      </c>
      <c r="C188" s="529"/>
      <c r="D188" s="529"/>
      <c r="E188" s="529"/>
      <c r="F188" s="529"/>
    </row>
    <row r="189" spans="2:6" ht="16" customHeight="1">
      <c r="B189" s="529"/>
      <c r="C189" s="529"/>
      <c r="D189" s="529"/>
      <c r="E189" s="529"/>
      <c r="F189" s="529"/>
    </row>
    <row r="190" spans="2:6" ht="16" customHeight="1"/>
    <row r="191" spans="2:6" ht="16" customHeight="1">
      <c r="B191" s="464" t="s">
        <v>20</v>
      </c>
      <c r="C191" s="464" t="s">
        <v>142</v>
      </c>
      <c r="D191" s="464"/>
      <c r="E191" s="538" t="s">
        <v>144</v>
      </c>
      <c r="F191" s="543" t="s">
        <v>39</v>
      </c>
    </row>
    <row r="192" spans="2:6" ht="16" customHeight="1">
      <c r="B192" s="464"/>
      <c r="C192" s="538" t="s">
        <v>147</v>
      </c>
      <c r="D192" s="538" t="s">
        <v>83</v>
      </c>
      <c r="E192" s="542" t="s">
        <v>523</v>
      </c>
      <c r="F192" s="544"/>
    </row>
    <row r="193" spans="1:10" ht="16" customHeight="1">
      <c r="B193" s="464"/>
      <c r="C193" s="539" t="s">
        <v>123</v>
      </c>
      <c r="D193" s="539" t="s">
        <v>53</v>
      </c>
      <c r="E193" s="539" t="s">
        <v>121</v>
      </c>
      <c r="F193" s="545" t="s">
        <v>153</v>
      </c>
    </row>
    <row r="194" spans="1:10" ht="32" customHeight="1">
      <c r="A194" s="409"/>
      <c r="B194" s="530" t="str">
        <f>IF('【入力】世帯数入力'!C93="","",'【入力】世帯数入力'!C93)</f>
        <v/>
      </c>
      <c r="C194" s="540" t="str">
        <f>IF('【入力】世帯数入力'!D93="","",'【入力】世帯数入力'!D93)</f>
        <v/>
      </c>
      <c r="D194" s="540" t="str">
        <f>IF('【入力】世帯数入力'!E93="","",'【入力】世帯数入力'!E93)</f>
        <v/>
      </c>
      <c r="E194" s="540" t="str">
        <f>IF('【入力】世帯数入力'!F93="","",'【入力】世帯数入力'!F93)</f>
        <v/>
      </c>
      <c r="F194" s="432">
        <f t="shared" ref="F194:F206" si="6">SUM(C194:E194)</f>
        <v>0</v>
      </c>
      <c r="G194" s="409"/>
      <c r="H194" s="409"/>
    </row>
    <row r="195" spans="1:10" ht="32" customHeight="1">
      <c r="B195" s="530" t="str">
        <f>IF('【入力】世帯数入力'!C94="","",'【入力】世帯数入力'!C94)</f>
        <v/>
      </c>
      <c r="C195" s="540" t="str">
        <f>IF('【入力】世帯数入力'!D94="","",'【入力】世帯数入力'!D94)</f>
        <v/>
      </c>
      <c r="D195" s="540" t="str">
        <f>IF('【入力】世帯数入力'!E94="","",'【入力】世帯数入力'!E94)</f>
        <v/>
      </c>
      <c r="E195" s="540" t="str">
        <f>IF('【入力】世帯数入力'!F94="","",'【入力】世帯数入力'!F94)</f>
        <v/>
      </c>
      <c r="F195" s="432">
        <f t="shared" si="6"/>
        <v>0</v>
      </c>
      <c r="J195" s="77"/>
    </row>
    <row r="196" spans="1:10" ht="32" customHeight="1">
      <c r="B196" s="530" t="str">
        <f>IF('【入力】世帯数入力'!C95="","",'【入力】世帯数入力'!C95)</f>
        <v/>
      </c>
      <c r="C196" s="540" t="str">
        <f>IF('【入力】世帯数入力'!D95="","",'【入力】世帯数入力'!D95)</f>
        <v/>
      </c>
      <c r="D196" s="540" t="str">
        <f>IF('【入力】世帯数入力'!E95="","",'【入力】世帯数入力'!E95)</f>
        <v/>
      </c>
      <c r="E196" s="540" t="str">
        <f>IF('【入力】世帯数入力'!F95="","",'【入力】世帯数入力'!F95)</f>
        <v/>
      </c>
      <c r="F196" s="432">
        <f t="shared" si="6"/>
        <v>0</v>
      </c>
    </row>
    <row r="197" spans="1:10" ht="32" customHeight="1">
      <c r="B197" s="530" t="str">
        <f>IF('【入力】世帯数入力'!C96="","",'【入力】世帯数入力'!C96)</f>
        <v/>
      </c>
      <c r="C197" s="540" t="str">
        <f>IF('【入力】世帯数入力'!D96="","",'【入力】世帯数入力'!D96)</f>
        <v/>
      </c>
      <c r="D197" s="540" t="str">
        <f>IF('【入力】世帯数入力'!E96="","",'【入力】世帯数入力'!E96)</f>
        <v/>
      </c>
      <c r="E197" s="540" t="str">
        <f>IF('【入力】世帯数入力'!F96="","",'【入力】世帯数入力'!F96)</f>
        <v/>
      </c>
      <c r="F197" s="432">
        <f t="shared" si="6"/>
        <v>0</v>
      </c>
    </row>
    <row r="198" spans="1:10" ht="32" customHeight="1">
      <c r="B198" s="530" t="str">
        <f>IF('【入力】世帯数入力'!C97="","",'【入力】世帯数入力'!C97)</f>
        <v/>
      </c>
      <c r="C198" s="540" t="str">
        <f>IF('【入力】世帯数入力'!D97="","",'【入力】世帯数入力'!D97)</f>
        <v/>
      </c>
      <c r="D198" s="540" t="str">
        <f>IF('【入力】世帯数入力'!E97="","",'【入力】世帯数入力'!E97)</f>
        <v/>
      </c>
      <c r="E198" s="540" t="str">
        <f>IF('【入力】世帯数入力'!F97="","",'【入力】世帯数入力'!F97)</f>
        <v/>
      </c>
      <c r="F198" s="432">
        <f t="shared" si="6"/>
        <v>0</v>
      </c>
    </row>
    <row r="199" spans="1:10" ht="32" customHeight="1">
      <c r="B199" s="530" t="str">
        <f>IF('【入力】世帯数入力'!C98="","",'【入力】世帯数入力'!C98)</f>
        <v/>
      </c>
      <c r="C199" s="540" t="str">
        <f>IF('【入力】世帯数入力'!D98="","",'【入力】世帯数入力'!D98)</f>
        <v/>
      </c>
      <c r="D199" s="540" t="str">
        <f>IF('【入力】世帯数入力'!E98="","",'【入力】世帯数入力'!E98)</f>
        <v/>
      </c>
      <c r="E199" s="540" t="str">
        <f>IF('【入力】世帯数入力'!F98="","",'【入力】世帯数入力'!F98)</f>
        <v/>
      </c>
      <c r="F199" s="432">
        <f t="shared" si="6"/>
        <v>0</v>
      </c>
    </row>
    <row r="200" spans="1:10" ht="32" customHeight="1">
      <c r="B200" s="530" t="str">
        <f>IF('【入力】世帯数入力'!C99="","",'【入力】世帯数入力'!C99)</f>
        <v/>
      </c>
      <c r="C200" s="540" t="str">
        <f>IF('【入力】世帯数入力'!D99="","",'【入力】世帯数入力'!D99)</f>
        <v/>
      </c>
      <c r="D200" s="540" t="str">
        <f>IF('【入力】世帯数入力'!E99="","",'【入力】世帯数入力'!E99)</f>
        <v/>
      </c>
      <c r="E200" s="540" t="str">
        <f>IF('【入力】世帯数入力'!F99="","",'【入力】世帯数入力'!F99)</f>
        <v/>
      </c>
      <c r="F200" s="432">
        <f t="shared" si="6"/>
        <v>0</v>
      </c>
    </row>
    <row r="201" spans="1:10" ht="32" customHeight="1">
      <c r="B201" s="530" t="str">
        <f>IF('【入力】世帯数入力'!C100="","",'【入力】世帯数入力'!C100)</f>
        <v/>
      </c>
      <c r="C201" s="540" t="str">
        <f>IF('【入力】世帯数入力'!D100="","",'【入力】世帯数入力'!D100)</f>
        <v/>
      </c>
      <c r="D201" s="540" t="str">
        <f>IF('【入力】世帯数入力'!E100="","",'【入力】世帯数入力'!E100)</f>
        <v/>
      </c>
      <c r="E201" s="540" t="str">
        <f>IF('【入力】世帯数入力'!F100="","",'【入力】世帯数入力'!F100)</f>
        <v/>
      </c>
      <c r="F201" s="432">
        <f t="shared" si="6"/>
        <v>0</v>
      </c>
    </row>
    <row r="202" spans="1:10" ht="32" customHeight="1">
      <c r="B202" s="530" t="str">
        <f>IF('【入力】世帯数入力'!C101="","",'【入力】世帯数入力'!C101)</f>
        <v/>
      </c>
      <c r="C202" s="540" t="str">
        <f>IF('【入力】世帯数入力'!D101="","",'【入力】世帯数入力'!D101)</f>
        <v/>
      </c>
      <c r="D202" s="540" t="str">
        <f>IF('【入力】世帯数入力'!E101="","",'【入力】世帯数入力'!E101)</f>
        <v/>
      </c>
      <c r="E202" s="540" t="str">
        <f>IF('【入力】世帯数入力'!F101="","",'【入力】世帯数入力'!F101)</f>
        <v/>
      </c>
      <c r="F202" s="432">
        <f t="shared" si="6"/>
        <v>0</v>
      </c>
    </row>
    <row r="203" spans="1:10" ht="32" customHeight="1">
      <c r="B203" s="530" t="str">
        <f>IF('【入力】世帯数入力'!C102="","",'【入力】世帯数入力'!C102)</f>
        <v/>
      </c>
      <c r="C203" s="540" t="str">
        <f>IF('【入力】世帯数入力'!D102="","",'【入力】世帯数入力'!D102)</f>
        <v/>
      </c>
      <c r="D203" s="540" t="str">
        <f>IF('【入力】世帯数入力'!E102="","",'【入力】世帯数入力'!E102)</f>
        <v/>
      </c>
      <c r="E203" s="540" t="str">
        <f>IF('【入力】世帯数入力'!F102="","",'【入力】世帯数入力'!F102)</f>
        <v/>
      </c>
      <c r="F203" s="432">
        <f t="shared" si="6"/>
        <v>0</v>
      </c>
    </row>
    <row r="204" spans="1:10" ht="32" customHeight="1">
      <c r="B204" s="530" t="str">
        <f>IF('【入力】世帯数入力'!C103="","",'【入力】世帯数入力'!C103)</f>
        <v/>
      </c>
      <c r="C204" s="540" t="str">
        <f>IF('【入力】世帯数入力'!D103="","",'【入力】世帯数入力'!D103)</f>
        <v/>
      </c>
      <c r="D204" s="540" t="str">
        <f>IF('【入力】世帯数入力'!E103="","",'【入力】世帯数入力'!E103)</f>
        <v/>
      </c>
      <c r="E204" s="540" t="str">
        <f>IF('【入力】世帯数入力'!F103="","",'【入力】世帯数入力'!F103)</f>
        <v/>
      </c>
      <c r="F204" s="432">
        <f t="shared" si="6"/>
        <v>0</v>
      </c>
    </row>
    <row r="205" spans="1:10" ht="32" customHeight="1">
      <c r="B205" s="530" t="str">
        <f>IF('【入力】世帯数入力'!C104="","",'【入力】世帯数入力'!C104)</f>
        <v/>
      </c>
      <c r="C205" s="540" t="str">
        <f>IF('【入力】世帯数入力'!D104="","",'【入力】世帯数入力'!D104)</f>
        <v/>
      </c>
      <c r="D205" s="540" t="str">
        <f>IF('【入力】世帯数入力'!E104="","",'【入力】世帯数入力'!E104)</f>
        <v/>
      </c>
      <c r="E205" s="540" t="str">
        <f>IF('【入力】世帯数入力'!F104="","",'【入力】世帯数入力'!F104)</f>
        <v/>
      </c>
      <c r="F205" s="432">
        <f t="shared" si="6"/>
        <v>0</v>
      </c>
    </row>
    <row r="206" spans="1:10" ht="32" customHeight="1">
      <c r="B206" s="530" t="str">
        <f>IF('【入力】世帯数入力'!C105="","",'【入力】世帯数入力'!C105)</f>
        <v/>
      </c>
      <c r="C206" s="540" t="str">
        <f>IF('【入力】世帯数入力'!D105="","",'【入力】世帯数入力'!D105)</f>
        <v/>
      </c>
      <c r="D206" s="540" t="str">
        <f>IF('【入力】世帯数入力'!E105="","",'【入力】世帯数入力'!E105)</f>
        <v/>
      </c>
      <c r="E206" s="540" t="str">
        <f>IF('【入力】世帯数入力'!F105="","",'【入力】世帯数入力'!F105)</f>
        <v/>
      </c>
      <c r="F206" s="432">
        <f t="shared" si="6"/>
        <v>0</v>
      </c>
    </row>
    <row r="207" spans="1:10" ht="32" customHeight="1">
      <c r="B207" s="537" t="s">
        <v>115</v>
      </c>
      <c r="C207" s="426">
        <f>SUM(C194:C206)</f>
        <v>0</v>
      </c>
      <c r="D207" s="426">
        <f>SUM(D194:D206)</f>
        <v>0</v>
      </c>
      <c r="E207" s="426">
        <f>SUM(E194:E206)</f>
        <v>0</v>
      </c>
      <c r="F207" s="433">
        <f>SUM(C207:E207,F176)</f>
        <v>0</v>
      </c>
    </row>
    <row r="208" spans="1:10" ht="16" customHeight="1">
      <c r="B208" s="532" t="s">
        <v>714</v>
      </c>
      <c r="C208" s="536"/>
      <c r="D208" s="536"/>
      <c r="E208" s="536"/>
      <c r="F208" s="536"/>
    </row>
    <row r="209" spans="2:6" ht="16" customHeight="1">
      <c r="B209" s="533" t="s">
        <v>441</v>
      </c>
      <c r="C209" s="533"/>
      <c r="D209" s="533"/>
      <c r="E209" s="536"/>
      <c r="F209" s="536"/>
    </row>
    <row r="210" spans="2:6" ht="16" customHeight="1">
      <c r="B210" s="532" t="s">
        <v>236</v>
      </c>
      <c r="C210" s="536"/>
      <c r="D210" s="541"/>
      <c r="E210" s="536"/>
      <c r="F210" s="536"/>
    </row>
    <row r="211" spans="2:6" ht="16" customHeight="1">
      <c r="B211" s="534" t="s">
        <v>27</v>
      </c>
      <c r="C211" s="536"/>
      <c r="D211" s="536"/>
      <c r="E211" s="536"/>
      <c r="F211" s="536"/>
    </row>
    <row r="212" spans="2:6" ht="16" customHeight="1">
      <c r="B212" s="534" t="s">
        <v>601</v>
      </c>
      <c r="C212" s="536"/>
      <c r="D212" s="536"/>
      <c r="E212" s="536"/>
      <c r="F212" s="536"/>
    </row>
    <row r="213" spans="2:6" ht="16" customHeight="1">
      <c r="B213" s="535" t="s">
        <v>118</v>
      </c>
      <c r="C213" s="536"/>
      <c r="D213" s="536"/>
      <c r="E213" s="536"/>
      <c r="F213" s="536"/>
    </row>
    <row r="214" spans="2:6" ht="16" customHeight="1">
      <c r="B214" s="534" t="s">
        <v>715</v>
      </c>
      <c r="C214" s="536"/>
      <c r="D214" s="536"/>
      <c r="E214" s="536"/>
      <c r="F214" s="536"/>
    </row>
    <row r="215" spans="2:6" ht="16" customHeight="1">
      <c r="B215" s="534" t="s">
        <v>344</v>
      </c>
      <c r="C215" s="536"/>
      <c r="D215" s="536"/>
      <c r="E215" s="536"/>
      <c r="F215" s="536"/>
    </row>
    <row r="216" spans="2:6" ht="16" customHeight="1">
      <c r="B216" s="536"/>
      <c r="C216" s="536"/>
      <c r="D216" s="536"/>
      <c r="E216" s="541"/>
      <c r="F216" s="536"/>
    </row>
    <row r="217" spans="2:6" ht="16" customHeight="1">
      <c r="B217" s="536" t="s">
        <v>418</v>
      </c>
      <c r="C217" s="536"/>
      <c r="D217" s="536"/>
      <c r="E217" s="541"/>
      <c r="F217" s="536"/>
    </row>
    <row r="218" spans="2:6" ht="16" customHeight="1">
      <c r="F218" s="459"/>
    </row>
    <row r="219" spans="2:6" ht="16" customHeight="1">
      <c r="B219" s="529" t="s">
        <v>18</v>
      </c>
      <c r="C219" s="529"/>
      <c r="D219" s="529"/>
      <c r="E219" s="529"/>
      <c r="F219" s="529"/>
    </row>
    <row r="220" spans="2:6" ht="16" customHeight="1">
      <c r="B220" s="529"/>
      <c r="C220" s="529"/>
      <c r="D220" s="529"/>
      <c r="E220" s="529"/>
      <c r="F220" s="529"/>
    </row>
    <row r="221" spans="2:6" ht="16" customHeight="1"/>
    <row r="222" spans="2:6" ht="16" customHeight="1">
      <c r="B222" s="464" t="s">
        <v>20</v>
      </c>
      <c r="C222" s="464" t="s">
        <v>142</v>
      </c>
      <c r="D222" s="464"/>
      <c r="E222" s="538" t="s">
        <v>144</v>
      </c>
      <c r="F222" s="543" t="s">
        <v>39</v>
      </c>
    </row>
    <row r="223" spans="2:6" ht="16" customHeight="1">
      <c r="B223" s="464"/>
      <c r="C223" s="538" t="s">
        <v>147</v>
      </c>
      <c r="D223" s="538" t="s">
        <v>83</v>
      </c>
      <c r="E223" s="542" t="s">
        <v>523</v>
      </c>
      <c r="F223" s="544"/>
    </row>
    <row r="224" spans="2:6" ht="16" customHeight="1">
      <c r="B224" s="464"/>
      <c r="C224" s="539" t="s">
        <v>123</v>
      </c>
      <c r="D224" s="539" t="s">
        <v>53</v>
      </c>
      <c r="E224" s="539" t="s">
        <v>121</v>
      </c>
      <c r="F224" s="545" t="s">
        <v>153</v>
      </c>
    </row>
    <row r="225" spans="1:10" ht="32" customHeight="1">
      <c r="A225" s="409"/>
      <c r="B225" s="530" t="str">
        <f>IF('【入力】世帯数入力'!C106="","",'【入力】世帯数入力'!C106)</f>
        <v/>
      </c>
      <c r="C225" s="540" t="str">
        <f>IF('【入力】世帯数入力'!D106="","",'【入力】世帯数入力'!D106)</f>
        <v/>
      </c>
      <c r="D225" s="540" t="str">
        <f>IF('【入力】世帯数入力'!E106="","",'【入力】世帯数入力'!E106)</f>
        <v/>
      </c>
      <c r="E225" s="540" t="str">
        <f>IF('【入力】世帯数入力'!F106="","",'【入力】世帯数入力'!F106)</f>
        <v/>
      </c>
      <c r="F225" s="432">
        <f t="shared" ref="F225:F237" si="7">SUM(C225:E225)</f>
        <v>0</v>
      </c>
      <c r="G225" s="409"/>
      <c r="H225" s="409"/>
    </row>
    <row r="226" spans="1:10" ht="32" customHeight="1">
      <c r="B226" s="530" t="str">
        <f>IF('【入力】世帯数入力'!C107="","",'【入力】世帯数入力'!C107)</f>
        <v/>
      </c>
      <c r="C226" s="540" t="str">
        <f>IF('【入力】世帯数入力'!D107="","",'【入力】世帯数入力'!D107)</f>
        <v/>
      </c>
      <c r="D226" s="540" t="str">
        <f>IF('【入力】世帯数入力'!E107="","",'【入力】世帯数入力'!E107)</f>
        <v/>
      </c>
      <c r="E226" s="540" t="str">
        <f>IF('【入力】世帯数入力'!F107="","",'【入力】世帯数入力'!F107)</f>
        <v/>
      </c>
      <c r="F226" s="432">
        <f t="shared" si="7"/>
        <v>0</v>
      </c>
      <c r="J226" s="77"/>
    </row>
    <row r="227" spans="1:10" ht="32" customHeight="1">
      <c r="B227" s="530" t="str">
        <f>IF('【入力】世帯数入力'!C108="","",'【入力】世帯数入力'!C108)</f>
        <v/>
      </c>
      <c r="C227" s="540" t="str">
        <f>IF('【入力】世帯数入力'!D108="","",'【入力】世帯数入力'!D108)</f>
        <v/>
      </c>
      <c r="D227" s="540" t="str">
        <f>IF('【入力】世帯数入力'!E108="","",'【入力】世帯数入力'!E108)</f>
        <v/>
      </c>
      <c r="E227" s="540" t="str">
        <f>IF('【入力】世帯数入力'!F108="","",'【入力】世帯数入力'!F108)</f>
        <v/>
      </c>
      <c r="F227" s="432">
        <f t="shared" si="7"/>
        <v>0</v>
      </c>
    </row>
    <row r="228" spans="1:10" ht="32" customHeight="1">
      <c r="B228" s="530" t="str">
        <f>IF('【入力】世帯数入力'!C109="","",'【入力】世帯数入力'!C109)</f>
        <v/>
      </c>
      <c r="C228" s="540" t="str">
        <f>IF('【入力】世帯数入力'!D109="","",'【入力】世帯数入力'!D109)</f>
        <v/>
      </c>
      <c r="D228" s="540" t="str">
        <f>IF('【入力】世帯数入力'!E109="","",'【入力】世帯数入力'!E109)</f>
        <v/>
      </c>
      <c r="E228" s="540" t="str">
        <f>IF('【入力】世帯数入力'!F109="","",'【入力】世帯数入力'!F109)</f>
        <v/>
      </c>
      <c r="F228" s="432">
        <f t="shared" si="7"/>
        <v>0</v>
      </c>
    </row>
    <row r="229" spans="1:10" ht="32" customHeight="1">
      <c r="B229" s="530" t="str">
        <f>IF('【入力】世帯数入力'!C110="","",'【入力】世帯数入力'!C110)</f>
        <v/>
      </c>
      <c r="C229" s="540" t="str">
        <f>IF('【入力】世帯数入力'!D110="","",'【入力】世帯数入力'!D110)</f>
        <v/>
      </c>
      <c r="D229" s="540" t="str">
        <f>IF('【入力】世帯数入力'!E110="","",'【入力】世帯数入力'!E110)</f>
        <v/>
      </c>
      <c r="E229" s="540" t="str">
        <f>IF('【入力】世帯数入力'!F110="","",'【入力】世帯数入力'!F110)</f>
        <v/>
      </c>
      <c r="F229" s="432">
        <f t="shared" si="7"/>
        <v>0</v>
      </c>
    </row>
    <row r="230" spans="1:10" ht="32" customHeight="1">
      <c r="B230" s="530" t="str">
        <f>IF('【入力】世帯数入力'!C111="","",'【入力】世帯数入力'!C111)</f>
        <v/>
      </c>
      <c r="C230" s="540" t="str">
        <f>IF('【入力】世帯数入力'!D111="","",'【入力】世帯数入力'!D111)</f>
        <v/>
      </c>
      <c r="D230" s="540" t="str">
        <f>IF('【入力】世帯数入力'!E111="","",'【入力】世帯数入力'!E111)</f>
        <v/>
      </c>
      <c r="E230" s="540" t="str">
        <f>IF('【入力】世帯数入力'!F111="","",'【入力】世帯数入力'!F111)</f>
        <v/>
      </c>
      <c r="F230" s="432">
        <f t="shared" si="7"/>
        <v>0</v>
      </c>
    </row>
    <row r="231" spans="1:10" ht="32" customHeight="1">
      <c r="B231" s="530" t="str">
        <f>IF('【入力】世帯数入力'!C112="","",'【入力】世帯数入力'!C112)</f>
        <v/>
      </c>
      <c r="C231" s="540" t="str">
        <f>IF('【入力】世帯数入力'!D112="","",'【入力】世帯数入力'!D112)</f>
        <v/>
      </c>
      <c r="D231" s="540" t="str">
        <f>IF('【入力】世帯数入力'!E112="","",'【入力】世帯数入力'!E112)</f>
        <v/>
      </c>
      <c r="E231" s="540" t="str">
        <f>IF('【入力】世帯数入力'!F112="","",'【入力】世帯数入力'!F112)</f>
        <v/>
      </c>
      <c r="F231" s="432">
        <f t="shared" si="7"/>
        <v>0</v>
      </c>
    </row>
    <row r="232" spans="1:10" ht="32" customHeight="1">
      <c r="B232" s="530" t="str">
        <f>IF('【入力】世帯数入力'!C113="","",'【入力】世帯数入力'!C113)</f>
        <v/>
      </c>
      <c r="C232" s="540" t="str">
        <f>IF('【入力】世帯数入力'!D113="","",'【入力】世帯数入力'!D113)</f>
        <v/>
      </c>
      <c r="D232" s="540" t="str">
        <f>IF('【入力】世帯数入力'!E113="","",'【入力】世帯数入力'!E113)</f>
        <v/>
      </c>
      <c r="E232" s="540" t="str">
        <f>IF('【入力】世帯数入力'!F113="","",'【入力】世帯数入力'!F113)</f>
        <v/>
      </c>
      <c r="F232" s="432">
        <f t="shared" si="7"/>
        <v>0</v>
      </c>
    </row>
    <row r="233" spans="1:10" ht="32" customHeight="1">
      <c r="B233" s="530" t="str">
        <f>IF('【入力】世帯数入力'!C114="","",'【入力】世帯数入力'!C114)</f>
        <v/>
      </c>
      <c r="C233" s="540" t="str">
        <f>IF('【入力】世帯数入力'!D114="","",'【入力】世帯数入力'!D114)</f>
        <v/>
      </c>
      <c r="D233" s="540" t="str">
        <f>IF('【入力】世帯数入力'!E114="","",'【入力】世帯数入力'!E114)</f>
        <v/>
      </c>
      <c r="E233" s="540" t="str">
        <f>IF('【入力】世帯数入力'!F114="","",'【入力】世帯数入力'!F114)</f>
        <v/>
      </c>
      <c r="F233" s="432">
        <f t="shared" si="7"/>
        <v>0</v>
      </c>
    </row>
    <row r="234" spans="1:10" ht="32" customHeight="1">
      <c r="B234" s="530" t="str">
        <f>IF('【入力】世帯数入力'!C115="","",'【入力】世帯数入力'!C115)</f>
        <v/>
      </c>
      <c r="C234" s="540" t="str">
        <f>IF('【入力】世帯数入力'!D115="","",'【入力】世帯数入力'!D115)</f>
        <v/>
      </c>
      <c r="D234" s="540" t="str">
        <f>IF('【入力】世帯数入力'!E115="","",'【入力】世帯数入力'!E115)</f>
        <v/>
      </c>
      <c r="E234" s="540" t="str">
        <f>IF('【入力】世帯数入力'!F115="","",'【入力】世帯数入力'!F115)</f>
        <v/>
      </c>
      <c r="F234" s="432">
        <f t="shared" si="7"/>
        <v>0</v>
      </c>
    </row>
    <row r="235" spans="1:10" ht="32" customHeight="1">
      <c r="B235" s="530" t="str">
        <f>IF('【入力】世帯数入力'!C116="","",'【入力】世帯数入力'!C116)</f>
        <v/>
      </c>
      <c r="C235" s="540" t="str">
        <f>IF('【入力】世帯数入力'!D116="","",'【入力】世帯数入力'!D116)</f>
        <v/>
      </c>
      <c r="D235" s="540" t="str">
        <f>IF('【入力】世帯数入力'!E116="","",'【入力】世帯数入力'!E116)</f>
        <v/>
      </c>
      <c r="E235" s="540" t="str">
        <f>IF('【入力】世帯数入力'!F116="","",'【入力】世帯数入力'!F116)</f>
        <v/>
      </c>
      <c r="F235" s="432">
        <f t="shared" si="7"/>
        <v>0</v>
      </c>
    </row>
    <row r="236" spans="1:10" ht="32" customHeight="1">
      <c r="B236" s="530" t="str">
        <f>IF('【入力】世帯数入力'!C117="","",'【入力】世帯数入力'!C117)</f>
        <v/>
      </c>
      <c r="C236" s="540" t="str">
        <f>IF('【入力】世帯数入力'!D117="","",'【入力】世帯数入力'!D117)</f>
        <v/>
      </c>
      <c r="D236" s="540" t="str">
        <f>IF('【入力】世帯数入力'!E117="","",'【入力】世帯数入力'!E117)</f>
        <v/>
      </c>
      <c r="E236" s="540" t="str">
        <f>IF('【入力】世帯数入力'!F117="","",'【入力】世帯数入力'!F117)</f>
        <v/>
      </c>
      <c r="F236" s="432">
        <f t="shared" si="7"/>
        <v>0</v>
      </c>
    </row>
    <row r="237" spans="1:10" ht="32" customHeight="1">
      <c r="B237" s="530" t="str">
        <f>IF('【入力】世帯数入力'!C118="","",'【入力】世帯数入力'!C118)</f>
        <v/>
      </c>
      <c r="C237" s="540" t="str">
        <f>IF('【入力】世帯数入力'!D118="","",'【入力】世帯数入力'!D118)</f>
        <v/>
      </c>
      <c r="D237" s="540" t="str">
        <f>IF('【入力】世帯数入力'!E118="","",'【入力】世帯数入力'!E118)</f>
        <v/>
      </c>
      <c r="E237" s="540" t="str">
        <f>IF('【入力】世帯数入力'!F118="","",'【入力】世帯数入力'!F118)</f>
        <v/>
      </c>
      <c r="F237" s="432">
        <f t="shared" si="7"/>
        <v>0</v>
      </c>
    </row>
    <row r="238" spans="1:10" ht="32" customHeight="1">
      <c r="B238" s="537" t="s">
        <v>115</v>
      </c>
      <c r="C238" s="426">
        <f>SUM(C225:C237)</f>
        <v>0</v>
      </c>
      <c r="D238" s="426">
        <f>SUM(D225:D237)</f>
        <v>0</v>
      </c>
      <c r="E238" s="426">
        <f>SUM(E225:E237)</f>
        <v>0</v>
      </c>
      <c r="F238" s="433">
        <f>SUM(C238:E238,F207)</f>
        <v>0</v>
      </c>
    </row>
    <row r="239" spans="1:10" ht="16" customHeight="1">
      <c r="B239" s="532" t="s">
        <v>714</v>
      </c>
      <c r="C239" s="536"/>
      <c r="D239" s="536"/>
      <c r="E239" s="536"/>
      <c r="F239" s="536"/>
    </row>
    <row r="240" spans="1:10" ht="16" customHeight="1">
      <c r="B240" s="533" t="s">
        <v>441</v>
      </c>
      <c r="C240" s="533"/>
      <c r="D240" s="533"/>
      <c r="E240" s="536"/>
      <c r="F240" s="536"/>
    </row>
    <row r="241" spans="1:8" ht="16" customHeight="1">
      <c r="B241" s="532" t="s">
        <v>236</v>
      </c>
      <c r="C241" s="536"/>
      <c r="D241" s="541"/>
      <c r="E241" s="536"/>
      <c r="F241" s="536"/>
    </row>
    <row r="242" spans="1:8" ht="16" customHeight="1">
      <c r="B242" s="534" t="s">
        <v>27</v>
      </c>
      <c r="C242" s="536"/>
      <c r="D242" s="536"/>
      <c r="E242" s="536"/>
      <c r="F242" s="536"/>
    </row>
    <row r="243" spans="1:8" ht="16" customHeight="1">
      <c r="B243" s="534" t="s">
        <v>601</v>
      </c>
      <c r="C243" s="536"/>
      <c r="D243" s="536"/>
      <c r="E243" s="536"/>
      <c r="F243" s="536"/>
    </row>
    <row r="244" spans="1:8" ht="16" customHeight="1">
      <c r="B244" s="535" t="s">
        <v>118</v>
      </c>
      <c r="C244" s="536"/>
      <c r="D244" s="536"/>
      <c r="E244" s="536"/>
      <c r="F244" s="536"/>
    </row>
    <row r="245" spans="1:8" ht="16" customHeight="1">
      <c r="B245" s="534" t="s">
        <v>715</v>
      </c>
      <c r="C245" s="536"/>
      <c r="D245" s="536"/>
      <c r="E245" s="536"/>
      <c r="F245" s="536"/>
    </row>
    <row r="246" spans="1:8" ht="16" customHeight="1">
      <c r="B246" s="534" t="s">
        <v>344</v>
      </c>
      <c r="C246" s="536"/>
      <c r="D246" s="536"/>
      <c r="E246" s="536"/>
      <c r="F246" s="536"/>
    </row>
    <row r="247" spans="1:8" ht="16" customHeight="1">
      <c r="B247" s="536"/>
      <c r="C247" s="536"/>
      <c r="D247" s="536"/>
      <c r="E247" s="541"/>
      <c r="F247" s="536"/>
    </row>
    <row r="248" spans="1:8" ht="16" customHeight="1">
      <c r="B248" s="536" t="s">
        <v>418</v>
      </c>
      <c r="C248" s="536"/>
      <c r="D248" s="536"/>
      <c r="E248" s="541"/>
      <c r="F248" s="536"/>
    </row>
    <row r="249" spans="1:8" ht="16" customHeight="1">
      <c r="F249" s="459"/>
    </row>
    <row r="250" spans="1:8" ht="16" customHeight="1">
      <c r="B250" s="529" t="s">
        <v>18</v>
      </c>
      <c r="C250" s="529"/>
      <c r="D250" s="529"/>
      <c r="E250" s="529"/>
      <c r="F250" s="529"/>
    </row>
    <row r="251" spans="1:8" ht="16" customHeight="1">
      <c r="B251" s="529"/>
      <c r="C251" s="529"/>
      <c r="D251" s="529"/>
      <c r="E251" s="529"/>
      <c r="F251" s="529"/>
    </row>
    <row r="252" spans="1:8" ht="16" customHeight="1"/>
    <row r="253" spans="1:8" ht="16" customHeight="1">
      <c r="B253" s="464" t="s">
        <v>20</v>
      </c>
      <c r="C253" s="464" t="s">
        <v>142</v>
      </c>
      <c r="D253" s="464"/>
      <c r="E253" s="538" t="s">
        <v>144</v>
      </c>
      <c r="F253" s="543" t="s">
        <v>39</v>
      </c>
    </row>
    <row r="254" spans="1:8" ht="16" customHeight="1">
      <c r="B254" s="464"/>
      <c r="C254" s="538" t="s">
        <v>147</v>
      </c>
      <c r="D254" s="538" t="s">
        <v>83</v>
      </c>
      <c r="E254" s="542" t="s">
        <v>523</v>
      </c>
      <c r="F254" s="544"/>
    </row>
    <row r="255" spans="1:8" ht="16" customHeight="1">
      <c r="B255" s="464"/>
      <c r="C255" s="539" t="s">
        <v>123</v>
      </c>
      <c r="D255" s="539" t="s">
        <v>53</v>
      </c>
      <c r="E255" s="539" t="s">
        <v>121</v>
      </c>
      <c r="F255" s="545" t="s">
        <v>153</v>
      </c>
    </row>
    <row r="256" spans="1:8" ht="32" customHeight="1">
      <c r="A256" s="409"/>
      <c r="B256" s="530" t="str">
        <f>IF('【入力】世帯数入力'!C119="","",'【入力】世帯数入力'!C119)</f>
        <v/>
      </c>
      <c r="C256" s="540" t="str">
        <f>IF('【入力】世帯数入力'!D119="","",'【入力】世帯数入力'!D119)</f>
        <v/>
      </c>
      <c r="D256" s="540" t="str">
        <f>IF('【入力】世帯数入力'!E119="","",'【入力】世帯数入力'!E119)</f>
        <v/>
      </c>
      <c r="E256" s="540" t="str">
        <f>IF('【入力】世帯数入力'!F119="","",'【入力】世帯数入力'!F119)</f>
        <v/>
      </c>
      <c r="F256" s="432">
        <f t="shared" ref="F256:F268" si="8">SUM(C256:E256)</f>
        <v>0</v>
      </c>
      <c r="G256" s="409"/>
      <c r="H256" s="409"/>
    </row>
    <row r="257" spans="2:10" ht="32" customHeight="1">
      <c r="B257" s="530" t="str">
        <f>IF('【入力】世帯数入力'!C120="","",'【入力】世帯数入力'!C120)</f>
        <v/>
      </c>
      <c r="C257" s="540" t="str">
        <f>IF('【入力】世帯数入力'!D120="","",'【入力】世帯数入力'!D120)</f>
        <v/>
      </c>
      <c r="D257" s="540" t="str">
        <f>IF('【入力】世帯数入力'!E120="","",'【入力】世帯数入力'!E120)</f>
        <v/>
      </c>
      <c r="E257" s="540" t="str">
        <f>IF('【入力】世帯数入力'!F120="","",'【入力】世帯数入力'!F120)</f>
        <v/>
      </c>
      <c r="F257" s="432">
        <f t="shared" si="8"/>
        <v>0</v>
      </c>
      <c r="J257" s="77"/>
    </row>
    <row r="258" spans="2:10" ht="32" customHeight="1">
      <c r="B258" s="530" t="str">
        <f>IF('【入力】世帯数入力'!C121="","",'【入力】世帯数入力'!C121)</f>
        <v/>
      </c>
      <c r="C258" s="540" t="str">
        <f>IF('【入力】世帯数入力'!D121="","",'【入力】世帯数入力'!D121)</f>
        <v/>
      </c>
      <c r="D258" s="540" t="str">
        <f>IF('【入力】世帯数入力'!E121="","",'【入力】世帯数入力'!E121)</f>
        <v/>
      </c>
      <c r="E258" s="540" t="str">
        <f>IF('【入力】世帯数入力'!F121="","",'【入力】世帯数入力'!F121)</f>
        <v/>
      </c>
      <c r="F258" s="432">
        <f t="shared" si="8"/>
        <v>0</v>
      </c>
    </row>
    <row r="259" spans="2:10" ht="32" customHeight="1">
      <c r="B259" s="530" t="str">
        <f>IF('【入力】世帯数入力'!C122="","",'【入力】世帯数入力'!C122)</f>
        <v/>
      </c>
      <c r="C259" s="540" t="str">
        <f>IF('【入力】世帯数入力'!D122="","",'【入力】世帯数入力'!D122)</f>
        <v/>
      </c>
      <c r="D259" s="540" t="str">
        <f>IF('【入力】世帯数入力'!E122="","",'【入力】世帯数入力'!E122)</f>
        <v/>
      </c>
      <c r="E259" s="540" t="str">
        <f>IF('【入力】世帯数入力'!F122="","",'【入力】世帯数入力'!F122)</f>
        <v/>
      </c>
      <c r="F259" s="432">
        <f t="shared" si="8"/>
        <v>0</v>
      </c>
    </row>
    <row r="260" spans="2:10" ht="32" customHeight="1">
      <c r="B260" s="530" t="str">
        <f>IF('【入力】世帯数入力'!C123="","",'【入力】世帯数入力'!C123)</f>
        <v/>
      </c>
      <c r="C260" s="540" t="str">
        <f>IF('【入力】世帯数入力'!D123="","",'【入力】世帯数入力'!D123)</f>
        <v/>
      </c>
      <c r="D260" s="540" t="str">
        <f>IF('【入力】世帯数入力'!E123="","",'【入力】世帯数入力'!E123)</f>
        <v/>
      </c>
      <c r="E260" s="540" t="str">
        <f>IF('【入力】世帯数入力'!F123="","",'【入力】世帯数入力'!F123)</f>
        <v/>
      </c>
      <c r="F260" s="432">
        <f t="shared" si="8"/>
        <v>0</v>
      </c>
    </row>
    <row r="261" spans="2:10" ht="32" customHeight="1">
      <c r="B261" s="530" t="str">
        <f>IF('【入力】世帯数入力'!C124="","",'【入力】世帯数入力'!C124)</f>
        <v/>
      </c>
      <c r="C261" s="540" t="str">
        <f>IF('【入力】世帯数入力'!D124="","",'【入力】世帯数入力'!D124)</f>
        <v/>
      </c>
      <c r="D261" s="540" t="str">
        <f>IF('【入力】世帯数入力'!E124="","",'【入力】世帯数入力'!E124)</f>
        <v/>
      </c>
      <c r="E261" s="540" t="str">
        <f>IF('【入力】世帯数入力'!F124="","",'【入力】世帯数入力'!F124)</f>
        <v/>
      </c>
      <c r="F261" s="432">
        <f t="shared" si="8"/>
        <v>0</v>
      </c>
    </row>
    <row r="262" spans="2:10" ht="32" customHeight="1">
      <c r="B262" s="530" t="str">
        <f>IF('【入力】世帯数入力'!C125="","",'【入力】世帯数入力'!C125)</f>
        <v/>
      </c>
      <c r="C262" s="540" t="str">
        <f>IF('【入力】世帯数入力'!D125="","",'【入力】世帯数入力'!D125)</f>
        <v/>
      </c>
      <c r="D262" s="540" t="str">
        <f>IF('【入力】世帯数入力'!E125="","",'【入力】世帯数入力'!E125)</f>
        <v/>
      </c>
      <c r="E262" s="540" t="str">
        <f>IF('【入力】世帯数入力'!F125="","",'【入力】世帯数入力'!F125)</f>
        <v/>
      </c>
      <c r="F262" s="432">
        <f t="shared" si="8"/>
        <v>0</v>
      </c>
    </row>
    <row r="263" spans="2:10" ht="32" customHeight="1">
      <c r="B263" s="530" t="str">
        <f>IF('【入力】世帯数入力'!C126="","",'【入力】世帯数入力'!C126)</f>
        <v/>
      </c>
      <c r="C263" s="540" t="str">
        <f>IF('【入力】世帯数入力'!D126="","",'【入力】世帯数入力'!D126)</f>
        <v/>
      </c>
      <c r="D263" s="540" t="str">
        <f>IF('【入力】世帯数入力'!E126="","",'【入力】世帯数入力'!E126)</f>
        <v/>
      </c>
      <c r="E263" s="540" t="str">
        <f>IF('【入力】世帯数入力'!F126="","",'【入力】世帯数入力'!F126)</f>
        <v/>
      </c>
      <c r="F263" s="432">
        <f t="shared" si="8"/>
        <v>0</v>
      </c>
    </row>
    <row r="264" spans="2:10" ht="32" customHeight="1">
      <c r="B264" s="530" t="str">
        <f>IF('【入力】世帯数入力'!C127="","",'【入力】世帯数入力'!C127)</f>
        <v/>
      </c>
      <c r="C264" s="540" t="str">
        <f>IF('【入力】世帯数入力'!D127="","",'【入力】世帯数入力'!D127)</f>
        <v/>
      </c>
      <c r="D264" s="540" t="str">
        <f>IF('【入力】世帯数入力'!E127="","",'【入力】世帯数入力'!E127)</f>
        <v/>
      </c>
      <c r="E264" s="540" t="str">
        <f>IF('【入力】世帯数入力'!F127="","",'【入力】世帯数入力'!F127)</f>
        <v/>
      </c>
      <c r="F264" s="432">
        <f t="shared" si="8"/>
        <v>0</v>
      </c>
    </row>
    <row r="265" spans="2:10" ht="32" customHeight="1">
      <c r="B265" s="530" t="str">
        <f>IF('【入力】世帯数入力'!C128="","",'【入力】世帯数入力'!C128)</f>
        <v/>
      </c>
      <c r="C265" s="540" t="str">
        <f>IF('【入力】世帯数入力'!D128="","",'【入力】世帯数入力'!D128)</f>
        <v/>
      </c>
      <c r="D265" s="540" t="str">
        <f>IF('【入力】世帯数入力'!E128="","",'【入力】世帯数入力'!E128)</f>
        <v/>
      </c>
      <c r="E265" s="540" t="str">
        <f>IF('【入力】世帯数入力'!F128="","",'【入力】世帯数入力'!F128)</f>
        <v/>
      </c>
      <c r="F265" s="432">
        <f t="shared" si="8"/>
        <v>0</v>
      </c>
    </row>
    <row r="266" spans="2:10" ht="32" customHeight="1">
      <c r="B266" s="530" t="str">
        <f>IF('【入力】世帯数入力'!C129="","",'【入力】世帯数入力'!C129)</f>
        <v/>
      </c>
      <c r="C266" s="540" t="str">
        <f>IF('【入力】世帯数入力'!D129="","",'【入力】世帯数入力'!D129)</f>
        <v/>
      </c>
      <c r="D266" s="540" t="str">
        <f>IF('【入力】世帯数入力'!E129="","",'【入力】世帯数入力'!E129)</f>
        <v/>
      </c>
      <c r="E266" s="540" t="str">
        <f>IF('【入力】世帯数入力'!F129="","",'【入力】世帯数入力'!F129)</f>
        <v/>
      </c>
      <c r="F266" s="432">
        <f t="shared" si="8"/>
        <v>0</v>
      </c>
    </row>
    <row r="267" spans="2:10" ht="32" customHeight="1">
      <c r="B267" s="530" t="str">
        <f>IF('【入力】世帯数入力'!C130="","",'【入力】世帯数入力'!C130)</f>
        <v/>
      </c>
      <c r="C267" s="540" t="str">
        <f>IF('【入力】世帯数入力'!D130="","",'【入力】世帯数入力'!D130)</f>
        <v/>
      </c>
      <c r="D267" s="540" t="str">
        <f>IF('【入力】世帯数入力'!E130="","",'【入力】世帯数入力'!E130)</f>
        <v/>
      </c>
      <c r="E267" s="540" t="str">
        <f>IF('【入力】世帯数入力'!F130="","",'【入力】世帯数入力'!F130)</f>
        <v/>
      </c>
      <c r="F267" s="432">
        <f t="shared" si="8"/>
        <v>0</v>
      </c>
    </row>
    <row r="268" spans="2:10" ht="32" customHeight="1">
      <c r="B268" s="530" t="str">
        <f>IF('【入力】世帯数入力'!C131="","",'【入力】世帯数入力'!C131)</f>
        <v/>
      </c>
      <c r="C268" s="540" t="str">
        <f>IF('【入力】世帯数入力'!D131="","",'【入力】世帯数入力'!D131)</f>
        <v/>
      </c>
      <c r="D268" s="540" t="str">
        <f>IF('【入力】世帯数入力'!E131="","",'【入力】世帯数入力'!E131)</f>
        <v/>
      </c>
      <c r="E268" s="540" t="str">
        <f>IF('【入力】世帯数入力'!F131="","",'【入力】世帯数入力'!F131)</f>
        <v/>
      </c>
      <c r="F268" s="432">
        <f t="shared" si="8"/>
        <v>0</v>
      </c>
    </row>
    <row r="269" spans="2:10" ht="32" customHeight="1">
      <c r="B269" s="537" t="s">
        <v>115</v>
      </c>
      <c r="C269" s="426">
        <f>SUM(C256:C268)</f>
        <v>0</v>
      </c>
      <c r="D269" s="426">
        <f>SUM(D256:D268)</f>
        <v>0</v>
      </c>
      <c r="E269" s="426">
        <f>SUM(E256:E268)</f>
        <v>0</v>
      </c>
      <c r="F269" s="433">
        <f>SUM(C269:E269,F238)</f>
        <v>0</v>
      </c>
    </row>
    <row r="270" spans="2:10" ht="16" customHeight="1">
      <c r="B270" s="532" t="s">
        <v>714</v>
      </c>
      <c r="C270" s="536"/>
      <c r="D270" s="536"/>
      <c r="E270" s="536"/>
      <c r="F270" s="536"/>
    </row>
    <row r="271" spans="2:10" ht="16" customHeight="1">
      <c r="B271" s="533" t="s">
        <v>441</v>
      </c>
      <c r="C271" s="533"/>
      <c r="D271" s="533"/>
      <c r="E271" s="536"/>
      <c r="F271" s="536"/>
    </row>
    <row r="272" spans="2:10" ht="16" customHeight="1">
      <c r="B272" s="532" t="s">
        <v>236</v>
      </c>
      <c r="C272" s="536"/>
      <c r="D272" s="541"/>
      <c r="E272" s="536"/>
      <c r="F272" s="536"/>
    </row>
    <row r="273" spans="2:6" ht="16" customHeight="1">
      <c r="B273" s="534" t="s">
        <v>27</v>
      </c>
      <c r="C273" s="536"/>
      <c r="D273" s="536"/>
      <c r="E273" s="536"/>
      <c r="F273" s="536"/>
    </row>
    <row r="274" spans="2:6" ht="16" customHeight="1">
      <c r="B274" s="534" t="s">
        <v>601</v>
      </c>
      <c r="C274" s="536"/>
      <c r="D274" s="536"/>
      <c r="E274" s="536"/>
      <c r="F274" s="536"/>
    </row>
    <row r="275" spans="2:6" ht="16" customHeight="1">
      <c r="B275" s="535" t="s">
        <v>118</v>
      </c>
      <c r="C275" s="536"/>
      <c r="D275" s="536"/>
      <c r="E275" s="536"/>
      <c r="F275" s="536"/>
    </row>
    <row r="276" spans="2:6" ht="16" customHeight="1">
      <c r="B276" s="534" t="s">
        <v>715</v>
      </c>
      <c r="C276" s="536"/>
      <c r="D276" s="536"/>
      <c r="E276" s="536"/>
      <c r="F276" s="536"/>
    </row>
    <row r="277" spans="2:6" ht="16" customHeight="1">
      <c r="B277" s="534" t="s">
        <v>344</v>
      </c>
      <c r="C277" s="536"/>
      <c r="D277" s="536"/>
      <c r="E277" s="536"/>
      <c r="F277" s="536"/>
    </row>
    <row r="278" spans="2:6" ht="16" customHeight="1">
      <c r="B278" s="536"/>
      <c r="C278" s="536"/>
      <c r="D278" s="536"/>
      <c r="E278" s="541"/>
      <c r="F278" s="536"/>
    </row>
    <row r="279" spans="2:6" ht="16" customHeight="1">
      <c r="B279" s="536" t="s">
        <v>418</v>
      </c>
      <c r="C279" s="536"/>
      <c r="D279" s="536"/>
      <c r="E279" s="541"/>
      <c r="F279" s="536"/>
    </row>
    <row r="280" spans="2:6" ht="16" customHeight="1"/>
    <row r="281" spans="2:6" ht="16" customHeight="1">
      <c r="D281" s="427"/>
    </row>
    <row r="282" spans="2:6" ht="16" customHeight="1">
      <c r="D282" s="427"/>
    </row>
  </sheetData>
  <mergeCells count="36">
    <mergeCell ref="C5:D5"/>
    <mergeCell ref="C36:D36"/>
    <mergeCell ref="C67:D67"/>
    <mergeCell ref="C98:D98"/>
    <mergeCell ref="C129:D129"/>
    <mergeCell ref="C160:D160"/>
    <mergeCell ref="C191:D191"/>
    <mergeCell ref="C222:D222"/>
    <mergeCell ref="C253:D253"/>
    <mergeCell ref="B2:F3"/>
    <mergeCell ref="B5:B7"/>
    <mergeCell ref="F5:F6"/>
    <mergeCell ref="B33:F34"/>
    <mergeCell ref="B36:B38"/>
    <mergeCell ref="F36:F37"/>
    <mergeCell ref="B64:F65"/>
    <mergeCell ref="B67:B69"/>
    <mergeCell ref="F67:F68"/>
    <mergeCell ref="B95:F96"/>
    <mergeCell ref="B98:B100"/>
    <mergeCell ref="F98:F99"/>
    <mergeCell ref="B126:F127"/>
    <mergeCell ref="B129:B131"/>
    <mergeCell ref="F129:F130"/>
    <mergeCell ref="B157:F158"/>
    <mergeCell ref="B160:B162"/>
    <mergeCell ref="F160:F161"/>
    <mergeCell ref="B188:F189"/>
    <mergeCell ref="B191:B193"/>
    <mergeCell ref="F191:F192"/>
    <mergeCell ref="B219:F220"/>
    <mergeCell ref="B222:B224"/>
    <mergeCell ref="F222:F223"/>
    <mergeCell ref="B250:F251"/>
    <mergeCell ref="B253:B255"/>
    <mergeCell ref="F253:F254"/>
  </mergeCells>
  <phoneticPr fontId="1" type="Hiragana"/>
  <pageMargins left="0.19685039370078738" right="0.19685039370078738" top="0.59055118110236215" bottom="0.59055118110236215" header="0.51181102362204722" footer="0.51181102362204722"/>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4" tint="0.4"/>
  </sheetPr>
  <dimension ref="A2:H275"/>
  <sheetViews>
    <sheetView view="pageBreakPreview" zoomScale="70" zoomScaleNormal="85" zoomScaleSheetLayoutView="70" workbookViewId="0">
      <selection activeCell="B3" sqref="B3"/>
    </sheetView>
  </sheetViews>
  <sheetFormatPr defaultRowHeight="18"/>
  <cols>
    <col min="1" max="1" width="2.08203125" style="536" customWidth="1"/>
    <col min="2" max="2" width="5.58203125" style="536" customWidth="1"/>
    <col min="3" max="3" width="11.1640625" style="536" customWidth="1"/>
    <col min="4" max="4" width="23.58203125" style="536" customWidth="1"/>
    <col min="5" max="5" width="17.4140625" style="536" customWidth="1"/>
    <col min="6" max="6" width="30.58203125" style="536" customWidth="1"/>
    <col min="7" max="7" width="2.08203125" style="536" customWidth="1"/>
    <col min="8" max="8" width="1.625" style="547" customWidth="1"/>
    <col min="9" max="9" width="9" bestFit="1" customWidth="1"/>
    <col min="10" max="10" width="2.08203125" customWidth="1"/>
    <col min="11" max="16383" width="9" bestFit="1" customWidth="1"/>
  </cols>
  <sheetData>
    <row r="1" spans="1:8" ht="16" customHeight="1"/>
    <row r="2" spans="1:8" ht="32" customHeight="1">
      <c r="B2" s="550" t="s">
        <v>312</v>
      </c>
      <c r="C2" s="559"/>
      <c r="D2" s="559"/>
      <c r="E2" s="559"/>
      <c r="F2" s="559"/>
    </row>
    <row r="3" spans="1:8" ht="16" customHeight="1">
      <c r="B3" s="541"/>
      <c r="C3" s="541"/>
      <c r="D3" s="541"/>
      <c r="E3" s="541"/>
      <c r="F3" s="541"/>
    </row>
    <row r="4" spans="1:8" ht="16" customHeight="1"/>
    <row r="5" spans="1:8" ht="48" customHeight="1">
      <c r="B5" s="551" t="s">
        <v>129</v>
      </c>
      <c r="C5" s="560" t="s">
        <v>160</v>
      </c>
      <c r="D5" s="563" t="s">
        <v>716</v>
      </c>
      <c r="E5" s="563" t="s">
        <v>117</v>
      </c>
      <c r="F5" s="551" t="s">
        <v>135</v>
      </c>
    </row>
    <row r="6" spans="1:8" ht="48" customHeight="1">
      <c r="B6" s="552">
        <v>1</v>
      </c>
      <c r="C6" s="561" t="str">
        <f>IF('【入力】世帯数入力'!M10="","",'【入力】世帯数入力'!M10)</f>
        <v/>
      </c>
      <c r="D6" s="561" t="str">
        <f>IF('【入力】世帯数入力'!N10="","",'【入力】世帯数入力'!N10)</f>
        <v/>
      </c>
      <c r="E6" s="561" t="str">
        <f>IF('【入力】世帯数入力'!O10="","",'【入力】世帯数入力'!O10)</f>
        <v/>
      </c>
      <c r="F6" s="561" t="str">
        <f>IF('【入力】世帯数入力'!P10="","",'【入力】世帯数入力'!P10)</f>
        <v/>
      </c>
    </row>
    <row r="7" spans="1:8" ht="48" customHeight="1">
      <c r="A7" s="548"/>
      <c r="B7" s="552">
        <v>2</v>
      </c>
      <c r="C7" s="561" t="str">
        <f>IF('【入力】世帯数入力'!M11="","",'【入力】世帯数入力'!M11)</f>
        <v/>
      </c>
      <c r="D7" s="561" t="str">
        <f>IF('【入力】世帯数入力'!N11="","",'【入力】世帯数入力'!N11)</f>
        <v/>
      </c>
      <c r="E7" s="561" t="str">
        <f>IF('【入力】世帯数入力'!O11="","",'【入力】世帯数入力'!O11)</f>
        <v/>
      </c>
      <c r="F7" s="561" t="str">
        <f>IF('【入力】世帯数入力'!P11="","",'【入力】世帯数入力'!P11)</f>
        <v/>
      </c>
      <c r="G7" s="548"/>
      <c r="H7" s="548"/>
    </row>
    <row r="8" spans="1:8" ht="48" customHeight="1">
      <c r="A8" s="549"/>
      <c r="B8" s="552">
        <v>3</v>
      </c>
      <c r="C8" s="561" t="str">
        <f>IF('【入力】世帯数入力'!M12="","",'【入力】世帯数入力'!M12)</f>
        <v/>
      </c>
      <c r="D8" s="561" t="str">
        <f>IF('【入力】世帯数入力'!N12="","",'【入力】世帯数入力'!N12)</f>
        <v/>
      </c>
      <c r="E8" s="561" t="str">
        <f>IF('【入力】世帯数入力'!O12="","",'【入力】世帯数入力'!O12)</f>
        <v/>
      </c>
      <c r="F8" s="561" t="str">
        <f>IF('【入力】世帯数入力'!P12="","",'【入力】世帯数入力'!P12)</f>
        <v/>
      </c>
      <c r="G8" s="549"/>
      <c r="H8" s="549"/>
    </row>
    <row r="9" spans="1:8" ht="48" customHeight="1">
      <c r="B9" s="552">
        <v>4</v>
      </c>
      <c r="C9" s="561" t="str">
        <f>IF('【入力】世帯数入力'!M13="","",'【入力】世帯数入力'!M13)</f>
        <v/>
      </c>
      <c r="D9" s="561" t="str">
        <f>IF('【入力】世帯数入力'!N13="","",'【入力】世帯数入力'!N13)</f>
        <v/>
      </c>
      <c r="E9" s="561" t="str">
        <f>IF('【入力】世帯数入力'!O13="","",'【入力】世帯数入力'!O13)</f>
        <v/>
      </c>
      <c r="F9" s="561" t="str">
        <f>IF('【入力】世帯数入力'!P13="","",'【入力】世帯数入力'!P13)</f>
        <v/>
      </c>
      <c r="H9" s="536"/>
    </row>
    <row r="10" spans="1:8" ht="48" customHeight="1">
      <c r="B10" s="552">
        <v>5</v>
      </c>
      <c r="C10" s="561" t="str">
        <f>IF('【入力】世帯数入力'!M14="","",'【入力】世帯数入力'!M14)</f>
        <v/>
      </c>
      <c r="D10" s="561" t="str">
        <f>IF('【入力】世帯数入力'!N14="","",'【入力】世帯数入力'!N14)</f>
        <v/>
      </c>
      <c r="E10" s="561" t="str">
        <f>IF('【入力】世帯数入力'!O14="","",'【入力】世帯数入力'!O14)</f>
        <v/>
      </c>
      <c r="F10" s="561" t="str">
        <f>IF('【入力】世帯数入力'!P14="","",'【入力】世帯数入力'!P14)</f>
        <v/>
      </c>
    </row>
    <row r="11" spans="1:8" ht="48" customHeight="1">
      <c r="B11" s="552">
        <v>6</v>
      </c>
      <c r="C11" s="561" t="str">
        <f>IF('【入力】世帯数入力'!M15="","",'【入力】世帯数入力'!M15)</f>
        <v/>
      </c>
      <c r="D11" s="561" t="str">
        <f>IF('【入力】世帯数入力'!N15="","",'【入力】世帯数入力'!N15)</f>
        <v/>
      </c>
      <c r="E11" s="561" t="str">
        <f>IF('【入力】世帯数入力'!O15="","",'【入力】世帯数入力'!O15)</f>
        <v/>
      </c>
      <c r="F11" s="561" t="str">
        <f>IF('【入力】世帯数入力'!P15="","",'【入力】世帯数入力'!P15)</f>
        <v/>
      </c>
    </row>
    <row r="12" spans="1:8" ht="48" customHeight="1">
      <c r="B12" s="552">
        <v>7</v>
      </c>
      <c r="C12" s="561" t="str">
        <f>IF('【入力】世帯数入力'!M16="","",'【入力】世帯数入力'!M16)</f>
        <v/>
      </c>
      <c r="D12" s="561" t="str">
        <f>IF('【入力】世帯数入力'!N16="","",'【入力】世帯数入力'!N16)</f>
        <v/>
      </c>
      <c r="E12" s="561" t="str">
        <f>IF('【入力】世帯数入力'!O16="","",'【入力】世帯数入力'!O16)</f>
        <v/>
      </c>
      <c r="F12" s="561" t="str">
        <f>IF('【入力】世帯数入力'!P16="","",'【入力】世帯数入力'!P16)</f>
        <v/>
      </c>
    </row>
    <row r="13" spans="1:8" ht="48" customHeight="1">
      <c r="B13" s="552">
        <v>8</v>
      </c>
      <c r="C13" s="561" t="str">
        <f>IF('【入力】世帯数入力'!M17="","",'【入力】世帯数入力'!M17)</f>
        <v/>
      </c>
      <c r="D13" s="561" t="str">
        <f>IF('【入力】世帯数入力'!N17="","",'【入力】世帯数入力'!N17)</f>
        <v/>
      </c>
      <c r="E13" s="561" t="str">
        <f>IF('【入力】世帯数入力'!O17="","",'【入力】世帯数入力'!O17)</f>
        <v/>
      </c>
      <c r="F13" s="561" t="str">
        <f>IF('【入力】世帯数入力'!P17="","",'【入力】世帯数入力'!P17)</f>
        <v/>
      </c>
    </row>
    <row r="14" spans="1:8" ht="48" customHeight="1">
      <c r="B14" s="551">
        <v>9</v>
      </c>
      <c r="C14" s="562" t="str">
        <f>IF('【入力】世帯数入力'!M18="","",'【入力】世帯数入力'!M18)</f>
        <v/>
      </c>
      <c r="D14" s="562" t="str">
        <f>IF('【入力】世帯数入力'!N18="","",'【入力】世帯数入力'!N18)</f>
        <v/>
      </c>
      <c r="E14" s="562" t="str">
        <f>IF('【入力】世帯数入力'!O18="","",'【入力】世帯数入力'!O18)</f>
        <v/>
      </c>
      <c r="F14" s="562" t="str">
        <f>IF('【入力】世帯数入力'!P18="","",'【入力】世帯数入力'!P18)</f>
        <v/>
      </c>
    </row>
    <row r="15" spans="1:8" ht="48" customHeight="1">
      <c r="B15" s="552">
        <v>10</v>
      </c>
      <c r="C15" s="561" t="str">
        <f>IF('【入力】世帯数入力'!M19="","",'【入力】世帯数入力'!M19)</f>
        <v/>
      </c>
      <c r="D15" s="561" t="str">
        <f>IF('【入力】世帯数入力'!N19="","",'【入力】世帯数入力'!N19)</f>
        <v/>
      </c>
      <c r="E15" s="561" t="str">
        <f>IF('【入力】世帯数入力'!O19="","",'【入力】世帯数入力'!O19)</f>
        <v/>
      </c>
      <c r="F15" s="561" t="str">
        <f>IF('【入力】世帯数入力'!P19="","",'【入力】世帯数入力'!P19)</f>
        <v/>
      </c>
    </row>
    <row r="16" spans="1:8" ht="16" customHeight="1">
      <c r="B16" s="541"/>
      <c r="C16" s="555"/>
      <c r="D16" s="555"/>
      <c r="E16" s="555"/>
      <c r="F16" s="555"/>
    </row>
    <row r="17" spans="1:8" ht="16" customHeight="1">
      <c r="B17" s="553" t="s">
        <v>383</v>
      </c>
      <c r="C17" s="533"/>
      <c r="D17" s="533"/>
    </row>
    <row r="18" spans="1:8" ht="16" customHeight="1">
      <c r="B18" s="553" t="s">
        <v>442</v>
      </c>
      <c r="D18" s="541"/>
    </row>
    <row r="19" spans="1:8" ht="16" customHeight="1">
      <c r="B19" s="553" t="s">
        <v>326</v>
      </c>
    </row>
    <row r="20" spans="1:8" ht="16" customHeight="1">
      <c r="B20" s="553" t="s">
        <v>452</v>
      </c>
    </row>
    <row r="21" spans="1:8" ht="16" customHeight="1">
      <c r="B21" s="553" t="s">
        <v>512</v>
      </c>
    </row>
    <row r="22" spans="1:8" ht="16" customHeight="1">
      <c r="B22" s="554"/>
    </row>
    <row r="23" spans="1:8" ht="16" customHeight="1"/>
    <row r="24" spans="1:8" ht="15.5" customHeight="1"/>
    <row r="25" spans="1:8" ht="32" customHeight="1">
      <c r="B25" s="550" t="s">
        <v>413</v>
      </c>
      <c r="C25" s="550"/>
      <c r="D25" s="550"/>
      <c r="E25" s="550"/>
      <c r="F25" s="550"/>
    </row>
    <row r="26" spans="1:8" ht="16" customHeight="1">
      <c r="B26" s="555"/>
      <c r="C26" s="555"/>
      <c r="D26" s="555"/>
      <c r="E26" s="555"/>
      <c r="F26" s="555"/>
    </row>
    <row r="27" spans="1:8" ht="16" customHeight="1"/>
    <row r="28" spans="1:8" ht="48" customHeight="1">
      <c r="B28" s="551" t="s">
        <v>129</v>
      </c>
      <c r="C28" s="560" t="s">
        <v>160</v>
      </c>
      <c r="D28" s="564" t="s">
        <v>30</v>
      </c>
      <c r="E28" s="563" t="s">
        <v>117</v>
      </c>
      <c r="F28" s="551" t="s">
        <v>135</v>
      </c>
    </row>
    <row r="29" spans="1:8" ht="48" customHeight="1">
      <c r="B29" s="552">
        <v>11</v>
      </c>
      <c r="C29" s="561" t="str">
        <f>IF('【入力】世帯数入力'!M20="","",'【入力】世帯数入力'!M20)</f>
        <v/>
      </c>
      <c r="D29" s="561" t="str">
        <f>IF('【入力】世帯数入力'!N20="","",'【入力】世帯数入力'!N20)</f>
        <v/>
      </c>
      <c r="E29" s="561" t="str">
        <f>IF('【入力】世帯数入力'!O20="","",'【入力】世帯数入力'!O20)</f>
        <v/>
      </c>
      <c r="F29" s="561" t="str">
        <f>IF('【入力】世帯数入力'!P20="","",'【入力】世帯数入力'!P20)</f>
        <v/>
      </c>
    </row>
    <row r="30" spans="1:8" ht="48" customHeight="1">
      <c r="B30" s="552">
        <v>12</v>
      </c>
      <c r="C30" s="561" t="str">
        <f>IF('【入力】世帯数入力'!M21="","",'【入力】世帯数入力'!M21)</f>
        <v/>
      </c>
      <c r="D30" s="561" t="str">
        <f>IF('【入力】世帯数入力'!N21="","",'【入力】世帯数入力'!N21)</f>
        <v/>
      </c>
      <c r="E30" s="561" t="str">
        <f>IF('【入力】世帯数入力'!O21="","",'【入力】世帯数入力'!O21)</f>
        <v/>
      </c>
      <c r="F30" s="561" t="str">
        <f>IF('【入力】世帯数入力'!P21="","",'【入力】世帯数入力'!P21)</f>
        <v/>
      </c>
    </row>
    <row r="31" spans="1:8" ht="48" customHeight="1">
      <c r="A31" s="548"/>
      <c r="B31" s="552">
        <v>13</v>
      </c>
      <c r="C31" s="561" t="str">
        <f>IF('【入力】世帯数入力'!M22="","",'【入力】世帯数入力'!M22)</f>
        <v/>
      </c>
      <c r="D31" s="561" t="str">
        <f>IF('【入力】世帯数入力'!N22="","",'【入力】世帯数入力'!N22)</f>
        <v/>
      </c>
      <c r="E31" s="561" t="str">
        <f>IF('【入力】世帯数入力'!O22="","",'【入力】世帯数入力'!O22)</f>
        <v/>
      </c>
      <c r="F31" s="561" t="str">
        <f>IF('【入力】世帯数入力'!P22="","",'【入力】世帯数入力'!P22)</f>
        <v/>
      </c>
      <c r="G31" s="548"/>
      <c r="H31" s="548"/>
    </row>
    <row r="32" spans="1:8" ht="48" customHeight="1">
      <c r="A32" s="549"/>
      <c r="B32" s="552">
        <v>14</v>
      </c>
      <c r="C32" s="561" t="str">
        <f>IF('【入力】世帯数入力'!M23="","",'【入力】世帯数入力'!M23)</f>
        <v/>
      </c>
      <c r="D32" s="561" t="str">
        <f>IF('【入力】世帯数入力'!N23="","",'【入力】世帯数入力'!N23)</f>
        <v/>
      </c>
      <c r="E32" s="561" t="str">
        <f>IF('【入力】世帯数入力'!O23="","",'【入力】世帯数入力'!O23)</f>
        <v/>
      </c>
      <c r="F32" s="561" t="str">
        <f>IF('【入力】世帯数入力'!P23="","",'【入力】世帯数入力'!P23)</f>
        <v/>
      </c>
      <c r="G32" s="549"/>
      <c r="H32" s="549"/>
    </row>
    <row r="33" spans="2:8" ht="48" customHeight="1">
      <c r="B33" s="552">
        <v>15</v>
      </c>
      <c r="C33" s="561" t="str">
        <f>IF('【入力】世帯数入力'!M24="","",'【入力】世帯数入力'!M24)</f>
        <v/>
      </c>
      <c r="D33" s="561" t="str">
        <f>IF('【入力】世帯数入力'!N24="","",'【入力】世帯数入力'!N24)</f>
        <v/>
      </c>
      <c r="E33" s="561" t="str">
        <f>IF('【入力】世帯数入力'!O24="","",'【入力】世帯数入力'!O24)</f>
        <v/>
      </c>
      <c r="F33" s="561" t="str">
        <f>IF('【入力】世帯数入力'!P24="","",'【入力】世帯数入力'!P24)</f>
        <v/>
      </c>
      <c r="H33" s="536"/>
    </row>
    <row r="34" spans="2:8" ht="48" customHeight="1">
      <c r="B34" s="552">
        <v>16</v>
      </c>
      <c r="C34" s="561" t="str">
        <f>IF('【入力】世帯数入力'!M25="","",'【入力】世帯数入力'!M25)</f>
        <v/>
      </c>
      <c r="D34" s="561" t="str">
        <f>IF('【入力】世帯数入力'!N25="","",'【入力】世帯数入力'!N25)</f>
        <v/>
      </c>
      <c r="E34" s="561" t="str">
        <f>IF('【入力】世帯数入力'!O25="","",'【入力】世帯数入力'!O25)</f>
        <v/>
      </c>
      <c r="F34" s="561" t="str">
        <f>IF('【入力】世帯数入力'!P25="","",'【入力】世帯数入力'!P25)</f>
        <v/>
      </c>
    </row>
    <row r="35" spans="2:8" ht="48" customHeight="1">
      <c r="B35" s="552">
        <v>17</v>
      </c>
      <c r="C35" s="561" t="str">
        <f>IF('【入力】世帯数入力'!M26="","",'【入力】世帯数入力'!M26)</f>
        <v/>
      </c>
      <c r="D35" s="561" t="str">
        <f>IF('【入力】世帯数入力'!N26="","",'【入力】世帯数入力'!N26)</f>
        <v/>
      </c>
      <c r="E35" s="561" t="str">
        <f>IF('【入力】世帯数入力'!O26="","",'【入力】世帯数入力'!O26)</f>
        <v/>
      </c>
      <c r="F35" s="561" t="str">
        <f>IF('【入力】世帯数入力'!P26="","",'【入力】世帯数入力'!P26)</f>
        <v/>
      </c>
    </row>
    <row r="36" spans="2:8" ht="48" customHeight="1">
      <c r="B36" s="552">
        <v>18</v>
      </c>
      <c r="C36" s="561" t="str">
        <f>IF('【入力】世帯数入力'!M27="","",'【入力】世帯数入力'!M27)</f>
        <v/>
      </c>
      <c r="D36" s="561" t="str">
        <f>IF('【入力】世帯数入力'!N27="","",'【入力】世帯数入力'!N27)</f>
        <v/>
      </c>
      <c r="E36" s="561" t="str">
        <f>IF('【入力】世帯数入力'!O27="","",'【入力】世帯数入力'!O27)</f>
        <v/>
      </c>
      <c r="F36" s="561" t="str">
        <f>IF('【入力】世帯数入力'!P27="","",'【入力】世帯数入力'!P27)</f>
        <v/>
      </c>
    </row>
    <row r="37" spans="2:8" ht="48" customHeight="1">
      <c r="B37" s="552">
        <v>19</v>
      </c>
      <c r="C37" s="561" t="str">
        <f>IF('【入力】世帯数入力'!M28="","",'【入力】世帯数入力'!M28)</f>
        <v/>
      </c>
      <c r="D37" s="561" t="str">
        <f>IF('【入力】世帯数入力'!N28="","",'【入力】世帯数入力'!N28)</f>
        <v/>
      </c>
      <c r="E37" s="561" t="str">
        <f>IF('【入力】世帯数入力'!O28="","",'【入力】世帯数入力'!O28)</f>
        <v/>
      </c>
      <c r="F37" s="561" t="str">
        <f>IF('【入力】世帯数入力'!P28="","",'【入力】世帯数入力'!P28)</f>
        <v/>
      </c>
    </row>
    <row r="38" spans="2:8" ht="48" customHeight="1">
      <c r="B38" s="552">
        <v>20</v>
      </c>
      <c r="C38" s="561" t="str">
        <f>IF('【入力】世帯数入力'!M29="","",'【入力】世帯数入力'!M29)</f>
        <v/>
      </c>
      <c r="D38" s="561" t="str">
        <f>IF('【入力】世帯数入力'!N29="","",'【入力】世帯数入力'!N29)</f>
        <v/>
      </c>
      <c r="E38" s="561" t="str">
        <f>IF('【入力】世帯数入力'!O29="","",'【入力】世帯数入力'!O29)</f>
        <v/>
      </c>
      <c r="F38" s="561" t="str">
        <f>IF('【入力】世帯数入力'!P29="","",'【入力】世帯数入力'!P29)</f>
        <v/>
      </c>
    </row>
    <row r="39" spans="2:8" ht="16" customHeight="1">
      <c r="B39" s="554"/>
    </row>
    <row r="40" spans="2:8" ht="16" customHeight="1">
      <c r="B40" s="553" t="s">
        <v>383</v>
      </c>
      <c r="C40" s="533"/>
      <c r="D40" s="533"/>
    </row>
    <row r="41" spans="2:8" ht="16" customHeight="1">
      <c r="B41" s="553" t="s">
        <v>442</v>
      </c>
      <c r="D41" s="541"/>
    </row>
    <row r="42" spans="2:8" ht="16" customHeight="1">
      <c r="B42" s="553" t="s">
        <v>326</v>
      </c>
    </row>
    <row r="43" spans="2:8" ht="16" customHeight="1">
      <c r="B43" s="553" t="s">
        <v>452</v>
      </c>
    </row>
    <row r="44" spans="2:8" ht="16" customHeight="1">
      <c r="B44" s="553" t="s">
        <v>512</v>
      </c>
    </row>
    <row r="45" spans="2:8" ht="16" customHeight="1">
      <c r="B45" s="554"/>
    </row>
    <row r="46" spans="2:8" ht="16" customHeight="1"/>
    <row r="47" spans="2:8" ht="16" customHeight="1"/>
    <row r="48" spans="2:8" ht="32" customHeight="1">
      <c r="B48" s="550" t="s">
        <v>413</v>
      </c>
      <c r="C48" s="550"/>
      <c r="D48" s="550"/>
      <c r="E48" s="550"/>
      <c r="F48" s="550"/>
    </row>
    <row r="49" spans="1:8" ht="16" customHeight="1">
      <c r="B49" s="529"/>
      <c r="C49" s="529"/>
      <c r="D49" s="529"/>
      <c r="E49" s="529"/>
      <c r="F49" s="529"/>
    </row>
    <row r="50" spans="1:8" ht="16" customHeight="1"/>
    <row r="51" spans="1:8" ht="48" customHeight="1">
      <c r="B51" s="551" t="s">
        <v>129</v>
      </c>
      <c r="C51" s="560" t="s">
        <v>160</v>
      </c>
      <c r="D51" s="564" t="s">
        <v>30</v>
      </c>
      <c r="E51" s="563" t="s">
        <v>117</v>
      </c>
      <c r="F51" s="551" t="s">
        <v>135</v>
      </c>
    </row>
    <row r="52" spans="1:8" ht="48" customHeight="1">
      <c r="B52" s="552">
        <v>21</v>
      </c>
      <c r="C52" s="561" t="str">
        <f>IF('【入力】世帯数入力'!M30="","",'【入力】世帯数入力'!M30)</f>
        <v/>
      </c>
      <c r="D52" s="561" t="str">
        <f>IF('【入力】世帯数入力'!N30="","",'【入力】世帯数入力'!N30)</f>
        <v/>
      </c>
      <c r="E52" s="561" t="str">
        <f>IF('【入力】世帯数入力'!O30="","",'【入力】世帯数入力'!O30)</f>
        <v/>
      </c>
      <c r="F52" s="561" t="str">
        <f>IF('【入力】世帯数入力'!P30="","",'【入力】世帯数入力'!P30)</f>
        <v/>
      </c>
    </row>
    <row r="53" spans="1:8" ht="48" customHeight="1">
      <c r="B53" s="552">
        <v>22</v>
      </c>
      <c r="C53" s="561" t="str">
        <f>IF('【入力】世帯数入力'!M31="","",'【入力】世帯数入力'!M31)</f>
        <v/>
      </c>
      <c r="D53" s="561" t="str">
        <f>IF('【入力】世帯数入力'!N31="","",'【入力】世帯数入力'!N31)</f>
        <v/>
      </c>
      <c r="E53" s="561" t="str">
        <f>IF('【入力】世帯数入力'!O31="","",'【入力】世帯数入力'!O31)</f>
        <v/>
      </c>
      <c r="F53" s="561" t="str">
        <f>IF('【入力】世帯数入力'!P31="","",'【入力】世帯数入力'!P31)</f>
        <v/>
      </c>
    </row>
    <row r="54" spans="1:8" ht="48" customHeight="1">
      <c r="B54" s="552">
        <v>23</v>
      </c>
      <c r="C54" s="561" t="str">
        <f>IF('【入力】世帯数入力'!M32="","",'【入力】世帯数入力'!M32)</f>
        <v/>
      </c>
      <c r="D54" s="561" t="str">
        <f>IF('【入力】世帯数入力'!N32="","",'【入力】世帯数入力'!N32)</f>
        <v/>
      </c>
      <c r="E54" s="561" t="str">
        <f>IF('【入力】世帯数入力'!O32="","",'【入力】世帯数入力'!O32)</f>
        <v/>
      </c>
      <c r="F54" s="561" t="str">
        <f>IF('【入力】世帯数入力'!P32="","",'【入力】世帯数入力'!P32)</f>
        <v/>
      </c>
    </row>
    <row r="55" spans="1:8" ht="48" customHeight="1">
      <c r="A55" s="548"/>
      <c r="B55" s="552">
        <v>24</v>
      </c>
      <c r="C55" s="561" t="str">
        <f>IF('【入力】世帯数入力'!M33="","",'【入力】世帯数入力'!M33)</f>
        <v/>
      </c>
      <c r="D55" s="561" t="str">
        <f>IF('【入力】世帯数入力'!N33="","",'【入力】世帯数入力'!N33)</f>
        <v/>
      </c>
      <c r="E55" s="561" t="str">
        <f>IF('【入力】世帯数入力'!O33="","",'【入力】世帯数入力'!O33)</f>
        <v/>
      </c>
      <c r="F55" s="561" t="str">
        <f>IF('【入力】世帯数入力'!P33="","",'【入力】世帯数入力'!P33)</f>
        <v/>
      </c>
      <c r="G55" s="548"/>
      <c r="H55" s="548"/>
    </row>
    <row r="56" spans="1:8" ht="48" customHeight="1">
      <c r="A56" s="549"/>
      <c r="B56" s="552">
        <v>25</v>
      </c>
      <c r="C56" s="561" t="str">
        <f>IF('【入力】世帯数入力'!M34="","",'【入力】世帯数入力'!M34)</f>
        <v/>
      </c>
      <c r="D56" s="561" t="str">
        <f>IF('【入力】世帯数入力'!N34="","",'【入力】世帯数入力'!N34)</f>
        <v/>
      </c>
      <c r="E56" s="561" t="str">
        <f>IF('【入力】世帯数入力'!O34="","",'【入力】世帯数入力'!O34)</f>
        <v/>
      </c>
      <c r="F56" s="561" t="str">
        <f>IF('【入力】世帯数入力'!P34="","",'【入力】世帯数入力'!P34)</f>
        <v/>
      </c>
      <c r="G56" s="549"/>
      <c r="H56" s="549"/>
    </row>
    <row r="57" spans="1:8" ht="48" customHeight="1">
      <c r="B57" s="552">
        <v>26</v>
      </c>
      <c r="C57" s="561" t="str">
        <f>IF('【入力】世帯数入力'!M35="","",'【入力】世帯数入力'!M35)</f>
        <v/>
      </c>
      <c r="D57" s="561" t="str">
        <f>IF('【入力】世帯数入力'!N35="","",'【入力】世帯数入力'!N35)</f>
        <v/>
      </c>
      <c r="E57" s="561" t="str">
        <f>IF('【入力】世帯数入力'!O35="","",'【入力】世帯数入力'!O35)</f>
        <v/>
      </c>
      <c r="F57" s="561" t="str">
        <f>IF('【入力】世帯数入力'!P35="","",'【入力】世帯数入力'!P35)</f>
        <v/>
      </c>
      <c r="H57" s="536"/>
    </row>
    <row r="58" spans="1:8" ht="48" customHeight="1">
      <c r="B58" s="552">
        <v>27</v>
      </c>
      <c r="C58" s="561" t="str">
        <f>IF('【入力】世帯数入力'!M36="","",'【入力】世帯数入力'!M36)</f>
        <v/>
      </c>
      <c r="D58" s="561" t="str">
        <f>IF('【入力】世帯数入力'!N36="","",'【入力】世帯数入力'!N36)</f>
        <v/>
      </c>
      <c r="E58" s="561" t="str">
        <f>IF('【入力】世帯数入力'!O36="","",'【入力】世帯数入力'!O36)</f>
        <v/>
      </c>
      <c r="F58" s="561" t="str">
        <f>IF('【入力】世帯数入力'!P36="","",'【入力】世帯数入力'!P36)</f>
        <v/>
      </c>
    </row>
    <row r="59" spans="1:8" ht="48" customHeight="1">
      <c r="B59" s="552">
        <v>28</v>
      </c>
      <c r="C59" s="561" t="str">
        <f>IF('【入力】世帯数入力'!M37="","",'【入力】世帯数入力'!M37)</f>
        <v/>
      </c>
      <c r="D59" s="561" t="str">
        <f>IF('【入力】世帯数入力'!N37="","",'【入力】世帯数入力'!N37)</f>
        <v/>
      </c>
      <c r="E59" s="561" t="str">
        <f>IF('【入力】世帯数入力'!O37="","",'【入力】世帯数入力'!O37)</f>
        <v/>
      </c>
      <c r="F59" s="561" t="str">
        <f>IF('【入力】世帯数入力'!P37="","",'【入力】世帯数入力'!P37)</f>
        <v/>
      </c>
    </row>
    <row r="60" spans="1:8" ht="48" customHeight="1">
      <c r="B60" s="552">
        <v>29</v>
      </c>
      <c r="C60" s="561" t="str">
        <f>IF('【入力】世帯数入力'!M38="","",'【入力】世帯数入力'!M38)</f>
        <v/>
      </c>
      <c r="D60" s="561" t="str">
        <f>IF('【入力】世帯数入力'!N38="","",'【入力】世帯数入力'!N38)</f>
        <v/>
      </c>
      <c r="E60" s="561" t="str">
        <f>IF('【入力】世帯数入力'!O38="","",'【入力】世帯数入力'!O38)</f>
        <v/>
      </c>
      <c r="F60" s="561" t="str">
        <f>IF('【入力】世帯数入力'!P38="","",'【入力】世帯数入力'!P38)</f>
        <v/>
      </c>
    </row>
    <row r="61" spans="1:8" ht="48" customHeight="1">
      <c r="B61" s="552">
        <v>30</v>
      </c>
      <c r="C61" s="561" t="str">
        <f>IF('【入力】世帯数入力'!M39="","",'【入力】世帯数入力'!M39)</f>
        <v/>
      </c>
      <c r="D61" s="561" t="str">
        <f>IF('【入力】世帯数入力'!N39="","",'【入力】世帯数入力'!N39)</f>
        <v/>
      </c>
      <c r="E61" s="561" t="str">
        <f>IF('【入力】世帯数入力'!O39="","",'【入力】世帯数入力'!O39)</f>
        <v/>
      </c>
      <c r="F61" s="561" t="str">
        <f>IF('【入力】世帯数入力'!P39="","",'【入力】世帯数入力'!P39)</f>
        <v/>
      </c>
    </row>
    <row r="62" spans="1:8" ht="16" customHeight="1">
      <c r="B62" s="554"/>
    </row>
    <row r="63" spans="1:8" ht="16" customHeight="1">
      <c r="B63" s="553" t="s">
        <v>383</v>
      </c>
      <c r="C63" s="533"/>
      <c r="D63" s="533"/>
    </row>
    <row r="64" spans="1:8" ht="16" customHeight="1">
      <c r="B64" s="553" t="s">
        <v>442</v>
      </c>
      <c r="D64" s="541"/>
    </row>
    <row r="65" spans="1:8" ht="16" customHeight="1">
      <c r="B65" s="553" t="s">
        <v>326</v>
      </c>
    </row>
    <row r="66" spans="1:8" ht="16" customHeight="1">
      <c r="B66" s="553" t="s">
        <v>452</v>
      </c>
    </row>
    <row r="67" spans="1:8" ht="16" customHeight="1">
      <c r="B67" s="553" t="s">
        <v>512</v>
      </c>
    </row>
    <row r="68" spans="1:8" ht="16" customHeight="1">
      <c r="B68" s="556"/>
    </row>
    <row r="69" spans="1:8" ht="16" customHeight="1">
      <c r="B69" s="556"/>
    </row>
    <row r="70" spans="1:8" ht="16" customHeight="1"/>
    <row r="71" spans="1:8" ht="32" customHeight="1">
      <c r="B71" s="550" t="s">
        <v>413</v>
      </c>
      <c r="C71" s="550"/>
      <c r="D71" s="550"/>
      <c r="E71" s="550"/>
      <c r="F71" s="550"/>
    </row>
    <row r="72" spans="1:8" ht="16" customHeight="1">
      <c r="B72" s="533"/>
      <c r="C72" s="533"/>
      <c r="D72" s="533"/>
      <c r="E72" s="533"/>
      <c r="F72" s="533"/>
    </row>
    <row r="73" spans="1:8" ht="16" customHeight="1"/>
    <row r="74" spans="1:8" ht="48" customHeight="1">
      <c r="B74" s="551" t="s">
        <v>129</v>
      </c>
      <c r="C74" s="560" t="s">
        <v>160</v>
      </c>
      <c r="D74" s="564" t="s">
        <v>30</v>
      </c>
      <c r="E74" s="563" t="s">
        <v>117</v>
      </c>
      <c r="F74" s="551" t="s">
        <v>135</v>
      </c>
    </row>
    <row r="75" spans="1:8" ht="48" customHeight="1">
      <c r="B75" s="552">
        <v>31</v>
      </c>
      <c r="C75" s="561" t="str">
        <f>IF('【入力】世帯数入力'!M40="","",'【入力】世帯数入力'!M40)</f>
        <v/>
      </c>
      <c r="D75" s="561" t="str">
        <f>IF('【入力】世帯数入力'!N40="","",'【入力】世帯数入力'!N40)</f>
        <v/>
      </c>
      <c r="E75" s="561" t="str">
        <f>IF('【入力】世帯数入力'!O40="","",'【入力】世帯数入力'!O40)</f>
        <v/>
      </c>
      <c r="F75" s="561" t="str">
        <f>IF('【入力】世帯数入力'!P40="","",'【入力】世帯数入力'!P40)</f>
        <v/>
      </c>
    </row>
    <row r="76" spans="1:8" ht="48" customHeight="1">
      <c r="B76" s="552">
        <v>32</v>
      </c>
      <c r="C76" s="561" t="str">
        <f>IF('【入力】世帯数入力'!M41="","",'【入力】世帯数入力'!M41)</f>
        <v/>
      </c>
      <c r="D76" s="561" t="str">
        <f>IF('【入力】世帯数入力'!N41="","",'【入力】世帯数入力'!N41)</f>
        <v/>
      </c>
      <c r="E76" s="561" t="str">
        <f>IF('【入力】世帯数入力'!O41="","",'【入力】世帯数入力'!O41)</f>
        <v/>
      </c>
      <c r="F76" s="561" t="str">
        <f>IF('【入力】世帯数入力'!P41="","",'【入力】世帯数入力'!P41)</f>
        <v/>
      </c>
    </row>
    <row r="77" spans="1:8" ht="48" customHeight="1">
      <c r="B77" s="552">
        <v>33</v>
      </c>
      <c r="C77" s="561" t="str">
        <f>IF('【入力】世帯数入力'!M42="","",'【入力】世帯数入力'!M42)</f>
        <v/>
      </c>
      <c r="D77" s="561" t="str">
        <f>IF('【入力】世帯数入力'!N42="","",'【入力】世帯数入力'!N42)</f>
        <v/>
      </c>
      <c r="E77" s="561" t="str">
        <f>IF('【入力】世帯数入力'!O42="","",'【入力】世帯数入力'!O42)</f>
        <v/>
      </c>
      <c r="F77" s="561" t="str">
        <f>IF('【入力】世帯数入力'!P42="","",'【入力】世帯数入力'!P42)</f>
        <v/>
      </c>
    </row>
    <row r="78" spans="1:8" ht="48" customHeight="1">
      <c r="B78" s="552">
        <v>34</v>
      </c>
      <c r="C78" s="561" t="str">
        <f>IF('【入力】世帯数入力'!M43="","",'【入力】世帯数入力'!M43)</f>
        <v/>
      </c>
      <c r="D78" s="561" t="str">
        <f>IF('【入力】世帯数入力'!N43="","",'【入力】世帯数入力'!N43)</f>
        <v/>
      </c>
      <c r="E78" s="561" t="str">
        <f>IF('【入力】世帯数入力'!O43="","",'【入力】世帯数入力'!O43)</f>
        <v/>
      </c>
      <c r="F78" s="561" t="str">
        <f>IF('【入力】世帯数入力'!P43="","",'【入力】世帯数入力'!P43)</f>
        <v/>
      </c>
    </row>
    <row r="79" spans="1:8" ht="48" customHeight="1">
      <c r="A79" s="548"/>
      <c r="B79" s="552">
        <v>35</v>
      </c>
      <c r="C79" s="561" t="str">
        <f>IF('【入力】世帯数入力'!M44="","",'【入力】世帯数入力'!M44)</f>
        <v/>
      </c>
      <c r="D79" s="561" t="str">
        <f>IF('【入力】世帯数入力'!N44="","",'【入力】世帯数入力'!N44)</f>
        <v/>
      </c>
      <c r="E79" s="561" t="str">
        <f>IF('【入力】世帯数入力'!O44="","",'【入力】世帯数入力'!O44)</f>
        <v/>
      </c>
      <c r="F79" s="561" t="str">
        <f>IF('【入力】世帯数入力'!P44="","",'【入力】世帯数入力'!P44)</f>
        <v/>
      </c>
      <c r="G79" s="548"/>
      <c r="H79" s="548"/>
    </row>
    <row r="80" spans="1:8" ht="48" customHeight="1">
      <c r="A80" s="549"/>
      <c r="B80" s="552">
        <v>36</v>
      </c>
      <c r="C80" s="561" t="str">
        <f>IF('【入力】世帯数入力'!M45="","",'【入力】世帯数入力'!M45)</f>
        <v/>
      </c>
      <c r="D80" s="561" t="str">
        <f>IF('【入力】世帯数入力'!N45="","",'【入力】世帯数入力'!N45)</f>
        <v/>
      </c>
      <c r="E80" s="561" t="str">
        <f>IF('【入力】世帯数入力'!O45="","",'【入力】世帯数入力'!O45)</f>
        <v/>
      </c>
      <c r="F80" s="561" t="str">
        <f>IF('【入力】世帯数入力'!P45="","",'【入力】世帯数入力'!P45)</f>
        <v/>
      </c>
      <c r="G80" s="549"/>
      <c r="H80" s="549"/>
    </row>
    <row r="81" spans="2:8" ht="48" customHeight="1">
      <c r="B81" s="552">
        <v>37</v>
      </c>
      <c r="C81" s="561" t="str">
        <f>IF('【入力】世帯数入力'!M46="","",'【入力】世帯数入力'!M46)</f>
        <v/>
      </c>
      <c r="D81" s="561" t="str">
        <f>IF('【入力】世帯数入力'!N46="","",'【入力】世帯数入力'!N46)</f>
        <v/>
      </c>
      <c r="E81" s="561" t="str">
        <f>IF('【入力】世帯数入力'!O46="","",'【入力】世帯数入力'!O46)</f>
        <v/>
      </c>
      <c r="F81" s="561" t="str">
        <f>IF('【入力】世帯数入力'!P46="","",'【入力】世帯数入力'!P46)</f>
        <v/>
      </c>
      <c r="H81" s="536"/>
    </row>
    <row r="82" spans="2:8" ht="48" customHeight="1">
      <c r="B82" s="552">
        <v>38</v>
      </c>
      <c r="C82" s="561" t="str">
        <f>IF('【入力】世帯数入力'!M47="","",'【入力】世帯数入力'!M47)</f>
        <v/>
      </c>
      <c r="D82" s="561" t="str">
        <f>IF('【入力】世帯数入力'!N47="","",'【入力】世帯数入力'!N47)</f>
        <v/>
      </c>
      <c r="E82" s="561" t="str">
        <f>IF('【入力】世帯数入力'!O47="","",'【入力】世帯数入力'!O47)</f>
        <v/>
      </c>
      <c r="F82" s="561" t="str">
        <f>IF('【入力】世帯数入力'!P47="","",'【入力】世帯数入力'!P47)</f>
        <v/>
      </c>
    </row>
    <row r="83" spans="2:8" ht="48" customHeight="1">
      <c r="B83" s="552">
        <v>39</v>
      </c>
      <c r="C83" s="561" t="str">
        <f>IF('【入力】世帯数入力'!M48="","",'【入力】世帯数入力'!M48)</f>
        <v/>
      </c>
      <c r="D83" s="561" t="str">
        <f>IF('【入力】世帯数入力'!N48="","",'【入力】世帯数入力'!N48)</f>
        <v/>
      </c>
      <c r="E83" s="561" t="str">
        <f>IF('【入力】世帯数入力'!O48="","",'【入力】世帯数入力'!O48)</f>
        <v/>
      </c>
      <c r="F83" s="561" t="str">
        <f>IF('【入力】世帯数入力'!P48="","",'【入力】世帯数入力'!P48)</f>
        <v/>
      </c>
    </row>
    <row r="84" spans="2:8" ht="48" customHeight="1">
      <c r="B84" s="552">
        <v>40</v>
      </c>
      <c r="C84" s="561" t="str">
        <f>IF('【入力】世帯数入力'!M49="","",'【入力】世帯数入力'!M49)</f>
        <v/>
      </c>
      <c r="D84" s="561" t="str">
        <f>IF('【入力】世帯数入力'!N49="","",'【入力】世帯数入力'!N49)</f>
        <v/>
      </c>
      <c r="E84" s="561" t="str">
        <f>IF('【入力】世帯数入力'!O49="","",'【入力】世帯数入力'!O49)</f>
        <v/>
      </c>
      <c r="F84" s="561" t="str">
        <f>IF('【入力】世帯数入力'!P49="","",'【入力】世帯数入力'!P49)</f>
        <v/>
      </c>
    </row>
    <row r="85" spans="2:8" ht="16" customHeight="1">
      <c r="B85" s="554"/>
    </row>
    <row r="86" spans="2:8" ht="16" customHeight="1">
      <c r="B86" s="553" t="s">
        <v>383</v>
      </c>
      <c r="C86" s="533"/>
      <c r="D86" s="533"/>
    </row>
    <row r="87" spans="2:8" ht="16" customHeight="1">
      <c r="B87" s="553" t="s">
        <v>442</v>
      </c>
      <c r="D87" s="541"/>
    </row>
    <row r="88" spans="2:8" ht="16" customHeight="1">
      <c r="B88" s="553" t="s">
        <v>326</v>
      </c>
    </row>
    <row r="89" spans="2:8" ht="16" customHeight="1">
      <c r="B89" s="553" t="s">
        <v>452</v>
      </c>
    </row>
    <row r="90" spans="2:8" ht="16" customHeight="1">
      <c r="B90" s="553" t="s">
        <v>512</v>
      </c>
    </row>
    <row r="91" spans="2:8" ht="16" customHeight="1">
      <c r="B91" s="557"/>
    </row>
    <row r="92" spans="2:8" ht="16" customHeight="1"/>
    <row r="93" spans="2:8" ht="16" customHeight="1"/>
    <row r="94" spans="2:8" ht="32" customHeight="1">
      <c r="B94" s="550" t="s">
        <v>413</v>
      </c>
      <c r="C94" s="550"/>
      <c r="D94" s="550"/>
      <c r="E94" s="550"/>
      <c r="F94" s="550"/>
    </row>
    <row r="95" spans="2:8" ht="16" customHeight="1">
      <c r="B95" s="533"/>
      <c r="C95" s="533"/>
      <c r="D95" s="533"/>
      <c r="E95" s="533"/>
      <c r="F95" s="533"/>
    </row>
    <row r="96" spans="2:8" ht="16" customHeight="1"/>
    <row r="97" spans="1:8" ht="48" customHeight="1">
      <c r="B97" s="551" t="s">
        <v>129</v>
      </c>
      <c r="C97" s="560" t="s">
        <v>160</v>
      </c>
      <c r="D97" s="564" t="s">
        <v>30</v>
      </c>
      <c r="E97" s="563" t="s">
        <v>117</v>
      </c>
      <c r="F97" s="551" t="s">
        <v>135</v>
      </c>
    </row>
    <row r="98" spans="1:8" ht="48" customHeight="1">
      <c r="B98" s="552">
        <v>41</v>
      </c>
      <c r="C98" s="561" t="str">
        <f>IF('【入力】世帯数入力'!M50="","",'【入力】世帯数入力'!M50)</f>
        <v/>
      </c>
      <c r="D98" s="561" t="str">
        <f>IF('【入力】世帯数入力'!N50="","",'【入力】世帯数入力'!N50)</f>
        <v/>
      </c>
      <c r="E98" s="561" t="str">
        <f>IF('【入力】世帯数入力'!O50="","",'【入力】世帯数入力'!O50)</f>
        <v/>
      </c>
      <c r="F98" s="561" t="str">
        <f>IF('【入力】世帯数入力'!P50="","",'【入力】世帯数入力'!P50)</f>
        <v/>
      </c>
    </row>
    <row r="99" spans="1:8" ht="48" customHeight="1">
      <c r="B99" s="552">
        <v>42</v>
      </c>
      <c r="C99" s="561" t="str">
        <f>IF('【入力】世帯数入力'!M51="","",'【入力】世帯数入力'!M51)</f>
        <v/>
      </c>
      <c r="D99" s="561" t="str">
        <f>IF('【入力】世帯数入力'!N51="","",'【入力】世帯数入力'!N51)</f>
        <v/>
      </c>
      <c r="E99" s="561" t="str">
        <f>IF('【入力】世帯数入力'!O51="","",'【入力】世帯数入力'!O51)</f>
        <v/>
      </c>
      <c r="F99" s="561" t="str">
        <f>IF('【入力】世帯数入力'!P51="","",'【入力】世帯数入力'!P51)</f>
        <v/>
      </c>
    </row>
    <row r="100" spans="1:8" ht="48" customHeight="1">
      <c r="B100" s="552">
        <v>43</v>
      </c>
      <c r="C100" s="561" t="str">
        <f>IF('【入力】世帯数入力'!M52="","",'【入力】世帯数入力'!M52)</f>
        <v/>
      </c>
      <c r="D100" s="561" t="str">
        <f>IF('【入力】世帯数入力'!N52="","",'【入力】世帯数入力'!N52)</f>
        <v/>
      </c>
      <c r="E100" s="561" t="str">
        <f>IF('【入力】世帯数入力'!O52="","",'【入力】世帯数入力'!O52)</f>
        <v/>
      </c>
      <c r="F100" s="561" t="str">
        <f>IF('【入力】世帯数入力'!P52="","",'【入力】世帯数入力'!P52)</f>
        <v/>
      </c>
    </row>
    <row r="101" spans="1:8" ht="48" customHeight="1">
      <c r="B101" s="552">
        <v>44</v>
      </c>
      <c r="C101" s="561" t="str">
        <f>IF('【入力】世帯数入力'!M53="","",'【入力】世帯数入力'!M53)</f>
        <v/>
      </c>
      <c r="D101" s="561" t="str">
        <f>IF('【入力】世帯数入力'!N53="","",'【入力】世帯数入力'!N53)</f>
        <v/>
      </c>
      <c r="E101" s="561" t="str">
        <f>IF('【入力】世帯数入力'!O53="","",'【入力】世帯数入力'!O53)</f>
        <v/>
      </c>
      <c r="F101" s="561" t="str">
        <f>IF('【入力】世帯数入力'!P53="","",'【入力】世帯数入力'!P53)</f>
        <v/>
      </c>
    </row>
    <row r="102" spans="1:8" ht="48" customHeight="1">
      <c r="B102" s="552">
        <v>45</v>
      </c>
      <c r="C102" s="561" t="str">
        <f>IF('【入力】世帯数入力'!M54="","",'【入力】世帯数入力'!M54)</f>
        <v/>
      </c>
      <c r="D102" s="561"/>
      <c r="E102" s="561" t="str">
        <f>IF('【入力】世帯数入力'!O54="","",'【入力】世帯数入力'!O54)</f>
        <v/>
      </c>
      <c r="F102" s="561" t="str">
        <f>IF('【入力】世帯数入力'!P54="","",'【入力】世帯数入力'!P54)</f>
        <v/>
      </c>
    </row>
    <row r="103" spans="1:8" ht="48" customHeight="1">
      <c r="A103" s="548"/>
      <c r="B103" s="552">
        <v>46</v>
      </c>
      <c r="C103" s="561" t="str">
        <f>IF('【入力】世帯数入力'!M55="","",'【入力】世帯数入力'!M55)</f>
        <v/>
      </c>
      <c r="D103" s="561" t="str">
        <f>IF('【入力】世帯数入力'!N55="","",'【入力】世帯数入力'!N55)</f>
        <v/>
      </c>
      <c r="E103" s="561" t="str">
        <f>IF('【入力】世帯数入力'!O55="","",'【入力】世帯数入力'!O55)</f>
        <v/>
      </c>
      <c r="F103" s="561" t="str">
        <f>IF('【入力】世帯数入力'!P55="","",'【入力】世帯数入力'!P55)</f>
        <v/>
      </c>
      <c r="G103" s="548"/>
      <c r="H103" s="548"/>
    </row>
    <row r="104" spans="1:8" ht="48" customHeight="1">
      <c r="A104" s="549"/>
      <c r="B104" s="552">
        <v>47</v>
      </c>
      <c r="C104" s="561" t="str">
        <f>IF('【入力】世帯数入力'!M56="","",'【入力】世帯数入力'!M56)</f>
        <v/>
      </c>
      <c r="D104" s="561" t="str">
        <f>IF('【入力】世帯数入力'!N56="","",'【入力】世帯数入力'!N56)</f>
        <v/>
      </c>
      <c r="E104" s="561" t="str">
        <f>IF('【入力】世帯数入力'!O56="","",'【入力】世帯数入力'!O56)</f>
        <v/>
      </c>
      <c r="F104" s="561" t="str">
        <f>IF('【入力】世帯数入力'!P56="","",'【入力】世帯数入力'!P56)</f>
        <v/>
      </c>
      <c r="G104" s="549"/>
      <c r="H104" s="549"/>
    </row>
    <row r="105" spans="1:8" ht="48" customHeight="1">
      <c r="B105" s="552">
        <v>48</v>
      </c>
      <c r="C105" s="561" t="str">
        <f>IF('【入力】世帯数入力'!M57="","",'【入力】世帯数入力'!M57)</f>
        <v/>
      </c>
      <c r="D105" s="561" t="str">
        <f>IF('【入力】世帯数入力'!N57="","",'【入力】世帯数入力'!N57)</f>
        <v/>
      </c>
      <c r="E105" s="561" t="str">
        <f>IF('【入力】世帯数入力'!O57="","",'【入力】世帯数入力'!O57)</f>
        <v/>
      </c>
      <c r="F105" s="561" t="str">
        <f>IF('【入力】世帯数入力'!P57="","",'【入力】世帯数入力'!P57)</f>
        <v/>
      </c>
      <c r="H105" s="536"/>
    </row>
    <row r="106" spans="1:8" ht="48" customHeight="1">
      <c r="B106" s="552">
        <v>49</v>
      </c>
      <c r="C106" s="561" t="str">
        <f>IF('【入力】世帯数入力'!M58="","",'【入力】世帯数入力'!M58)</f>
        <v/>
      </c>
      <c r="D106" s="561" t="str">
        <f>IF('【入力】世帯数入力'!N58="","",'【入力】世帯数入力'!N58)</f>
        <v/>
      </c>
      <c r="E106" s="561" t="str">
        <f>IF('【入力】世帯数入力'!O58="","",'【入力】世帯数入力'!O58)</f>
        <v/>
      </c>
      <c r="F106" s="561" t="str">
        <f>IF('【入力】世帯数入力'!P58="","",'【入力】世帯数入力'!P58)</f>
        <v/>
      </c>
    </row>
    <row r="107" spans="1:8" ht="48" customHeight="1">
      <c r="B107" s="552">
        <v>50</v>
      </c>
      <c r="C107" s="561" t="str">
        <f>IF('【入力】世帯数入力'!M59="","",'【入力】世帯数入力'!M59)</f>
        <v/>
      </c>
      <c r="D107" s="561" t="str">
        <f>IF('【入力】世帯数入力'!N59="","",'【入力】世帯数入力'!N59)</f>
        <v/>
      </c>
      <c r="E107" s="561" t="str">
        <f>IF('【入力】世帯数入力'!O59="","",'【入力】世帯数入力'!O59)</f>
        <v/>
      </c>
      <c r="F107" s="561" t="str">
        <f>IF('【入力】世帯数入力'!P59="","",'【入力】世帯数入力'!P59)</f>
        <v/>
      </c>
    </row>
    <row r="108" spans="1:8" ht="16" customHeight="1">
      <c r="B108" s="554"/>
    </row>
    <row r="109" spans="1:8" ht="16" customHeight="1">
      <c r="B109" s="553" t="s">
        <v>383</v>
      </c>
      <c r="C109" s="533"/>
      <c r="D109" s="533"/>
    </row>
    <row r="110" spans="1:8" ht="16" customHeight="1">
      <c r="B110" s="553" t="s">
        <v>442</v>
      </c>
      <c r="D110" s="541"/>
    </row>
    <row r="111" spans="1:8" ht="16" customHeight="1">
      <c r="B111" s="553" t="s">
        <v>326</v>
      </c>
    </row>
    <row r="112" spans="1:8" ht="16" customHeight="1">
      <c r="B112" s="553" t="s">
        <v>452</v>
      </c>
    </row>
    <row r="113" spans="1:8" ht="16" customHeight="1">
      <c r="B113" s="553" t="s">
        <v>512</v>
      </c>
    </row>
    <row r="114" spans="1:8" ht="16" customHeight="1">
      <c r="B114" s="556"/>
    </row>
    <row r="115" spans="1:8" ht="16" customHeight="1">
      <c r="B115" s="556"/>
    </row>
    <row r="116" spans="1:8" ht="16" customHeight="1"/>
    <row r="117" spans="1:8" ht="32" customHeight="1">
      <c r="B117" s="550" t="s">
        <v>413</v>
      </c>
      <c r="C117" s="550"/>
      <c r="D117" s="550"/>
      <c r="E117" s="550"/>
      <c r="F117" s="550"/>
    </row>
    <row r="118" spans="1:8" ht="16" customHeight="1">
      <c r="B118" s="533"/>
      <c r="C118" s="533"/>
      <c r="D118" s="533"/>
      <c r="E118" s="533"/>
      <c r="F118" s="533"/>
    </row>
    <row r="119" spans="1:8" ht="16" customHeight="1"/>
    <row r="120" spans="1:8" ht="48" customHeight="1">
      <c r="B120" s="551" t="s">
        <v>129</v>
      </c>
      <c r="C120" s="560" t="s">
        <v>160</v>
      </c>
      <c r="D120" s="564" t="s">
        <v>30</v>
      </c>
      <c r="E120" s="563" t="s">
        <v>117</v>
      </c>
      <c r="F120" s="551" t="s">
        <v>135</v>
      </c>
    </row>
    <row r="121" spans="1:8" ht="48" customHeight="1">
      <c r="B121" s="552">
        <v>51</v>
      </c>
      <c r="C121" s="561" t="str">
        <f>IF('【入力】世帯数入力'!M60="","",'【入力】世帯数入力'!M60)</f>
        <v/>
      </c>
      <c r="D121" s="561" t="str">
        <f>IF('【入力】世帯数入力'!N60="","",'【入力】世帯数入力'!N60)</f>
        <v/>
      </c>
      <c r="E121" s="561" t="str">
        <f>IF('【入力】世帯数入力'!O60="","",'【入力】世帯数入力'!O60)</f>
        <v/>
      </c>
      <c r="F121" s="561" t="str">
        <f>IF('【入力】世帯数入力'!P60="","",'【入力】世帯数入力'!P60)</f>
        <v/>
      </c>
    </row>
    <row r="122" spans="1:8" ht="48" customHeight="1">
      <c r="B122" s="552">
        <v>52</v>
      </c>
      <c r="C122" s="561" t="str">
        <f>IF('【入力】世帯数入力'!M61="","",'【入力】世帯数入力'!M61)</f>
        <v/>
      </c>
      <c r="D122" s="561" t="str">
        <f>IF('【入力】世帯数入力'!N61="","",'【入力】世帯数入力'!N61)</f>
        <v/>
      </c>
      <c r="E122" s="561" t="str">
        <f>IF('【入力】世帯数入力'!O61="","",'【入力】世帯数入力'!O61)</f>
        <v/>
      </c>
      <c r="F122" s="561" t="str">
        <f>IF('【入力】世帯数入力'!P61="","",'【入力】世帯数入力'!P61)</f>
        <v/>
      </c>
    </row>
    <row r="123" spans="1:8" ht="48" customHeight="1">
      <c r="B123" s="552">
        <v>53</v>
      </c>
      <c r="C123" s="561" t="str">
        <f>IF('【入力】世帯数入力'!M62="","",'【入力】世帯数入力'!M62)</f>
        <v/>
      </c>
      <c r="D123" s="561" t="str">
        <f>IF('【入力】世帯数入力'!N62="","",'【入力】世帯数入力'!N62)</f>
        <v/>
      </c>
      <c r="E123" s="561" t="str">
        <f>IF('【入力】世帯数入力'!O62="","",'【入力】世帯数入力'!O62)</f>
        <v/>
      </c>
      <c r="F123" s="561" t="str">
        <f>IF('【入力】世帯数入力'!P62="","",'【入力】世帯数入力'!P62)</f>
        <v/>
      </c>
    </row>
    <row r="124" spans="1:8" ht="48" customHeight="1">
      <c r="B124" s="552">
        <v>54</v>
      </c>
      <c r="C124" s="561" t="str">
        <f>IF('【入力】世帯数入力'!M63="","",'【入力】世帯数入力'!M63)</f>
        <v/>
      </c>
      <c r="D124" s="561" t="str">
        <f>IF('【入力】世帯数入力'!N63="","",'【入力】世帯数入力'!N63)</f>
        <v/>
      </c>
      <c r="E124" s="561" t="str">
        <f>IF('【入力】世帯数入力'!O63="","",'【入力】世帯数入力'!O63)</f>
        <v/>
      </c>
      <c r="F124" s="561" t="str">
        <f>IF('【入力】世帯数入力'!P63="","",'【入力】世帯数入力'!P63)</f>
        <v/>
      </c>
    </row>
    <row r="125" spans="1:8" ht="48" customHeight="1">
      <c r="B125" s="552">
        <v>55</v>
      </c>
      <c r="C125" s="561" t="str">
        <f>IF('【入力】世帯数入力'!M64="","",'【入力】世帯数入力'!M64)</f>
        <v/>
      </c>
      <c r="D125" s="561" t="str">
        <f>IF('【入力】世帯数入力'!N64="","",'【入力】世帯数入力'!N64)</f>
        <v/>
      </c>
      <c r="E125" s="561" t="str">
        <f>IF('【入力】世帯数入力'!O64="","",'【入力】世帯数入力'!O64)</f>
        <v/>
      </c>
      <c r="F125" s="561" t="str">
        <f>IF('【入力】世帯数入力'!P64="","",'【入力】世帯数入力'!P64)</f>
        <v/>
      </c>
    </row>
    <row r="126" spans="1:8" ht="48" customHeight="1">
      <c r="B126" s="552">
        <v>56</v>
      </c>
      <c r="C126" s="561" t="str">
        <f>IF('【入力】世帯数入力'!M65="","",'【入力】世帯数入力'!M65)</f>
        <v/>
      </c>
      <c r="D126" s="561" t="str">
        <f>IF('【入力】世帯数入力'!N65="","",'【入力】世帯数入力'!N65)</f>
        <v/>
      </c>
      <c r="E126" s="561" t="str">
        <f>IF('【入力】世帯数入力'!O65="","",'【入力】世帯数入力'!O65)</f>
        <v/>
      </c>
      <c r="F126" s="561" t="str">
        <f>IF('【入力】世帯数入力'!P65="","",'【入力】世帯数入力'!P65)</f>
        <v/>
      </c>
    </row>
    <row r="127" spans="1:8" ht="48" customHeight="1">
      <c r="A127" s="548"/>
      <c r="B127" s="552">
        <v>57</v>
      </c>
      <c r="C127" s="561" t="str">
        <f>IF('【入力】世帯数入力'!M66="","",'【入力】世帯数入力'!M66)</f>
        <v/>
      </c>
      <c r="D127" s="561" t="str">
        <f>IF('【入力】世帯数入力'!N66="","",'【入力】世帯数入力'!N66)</f>
        <v/>
      </c>
      <c r="E127" s="561" t="str">
        <f>IF('【入力】世帯数入力'!O66="","",'【入力】世帯数入力'!O66)</f>
        <v/>
      </c>
      <c r="F127" s="561" t="str">
        <f>IF('【入力】世帯数入力'!P66="","",'【入力】世帯数入力'!P66)</f>
        <v/>
      </c>
      <c r="G127" s="548"/>
      <c r="H127" s="548"/>
    </row>
    <row r="128" spans="1:8" ht="48" customHeight="1">
      <c r="A128" s="549"/>
      <c r="B128" s="552">
        <v>58</v>
      </c>
      <c r="C128" s="561" t="str">
        <f>IF('【入力】世帯数入力'!M67="","",'【入力】世帯数入力'!M67)</f>
        <v/>
      </c>
      <c r="D128" s="561" t="str">
        <f>IF('【入力】世帯数入力'!N67="","",'【入力】世帯数入力'!N67)</f>
        <v/>
      </c>
      <c r="E128" s="561" t="str">
        <f>IF('【入力】世帯数入力'!O67="","",'【入力】世帯数入力'!O67)</f>
        <v/>
      </c>
      <c r="F128" s="561" t="str">
        <f>IF('【入力】世帯数入力'!P67="","",'【入力】世帯数入力'!P67)</f>
        <v/>
      </c>
      <c r="G128" s="549"/>
      <c r="H128" s="549"/>
    </row>
    <row r="129" spans="2:8" ht="48" customHeight="1">
      <c r="B129" s="552">
        <v>59</v>
      </c>
      <c r="C129" s="561" t="str">
        <f>IF('【入力】世帯数入力'!M68="","",'【入力】世帯数入力'!M68)</f>
        <v/>
      </c>
      <c r="D129" s="561" t="str">
        <f>IF('【入力】世帯数入力'!N68="","",'【入力】世帯数入力'!N68)</f>
        <v/>
      </c>
      <c r="E129" s="561" t="str">
        <f>IF('【入力】世帯数入力'!O68="","",'【入力】世帯数入力'!O68)</f>
        <v/>
      </c>
      <c r="F129" s="561" t="str">
        <f>IF('【入力】世帯数入力'!P68="","",'【入力】世帯数入力'!P68)</f>
        <v/>
      </c>
      <c r="H129" s="536"/>
    </row>
    <row r="130" spans="2:8" ht="48" customHeight="1">
      <c r="B130" s="552">
        <v>60</v>
      </c>
      <c r="C130" s="561" t="str">
        <f>IF('【入力】世帯数入力'!M69="","",'【入力】世帯数入力'!M69)</f>
        <v/>
      </c>
      <c r="D130" s="561" t="str">
        <f>IF('【入力】世帯数入力'!N69="","",'【入力】世帯数入力'!N69)</f>
        <v/>
      </c>
      <c r="E130" s="561" t="str">
        <f>IF('【入力】世帯数入力'!O69="","",'【入力】世帯数入力'!O69)</f>
        <v/>
      </c>
      <c r="F130" s="561" t="str">
        <f>IF('【入力】世帯数入力'!P69="","",'【入力】世帯数入力'!P69)</f>
        <v/>
      </c>
    </row>
    <row r="131" spans="2:8" ht="16" customHeight="1">
      <c r="B131" s="554"/>
    </row>
    <row r="132" spans="2:8" ht="16" customHeight="1">
      <c r="B132" s="553" t="s">
        <v>383</v>
      </c>
      <c r="C132" s="533"/>
      <c r="D132" s="533"/>
    </row>
    <row r="133" spans="2:8" ht="16" customHeight="1">
      <c r="B133" s="553" t="s">
        <v>442</v>
      </c>
      <c r="D133" s="541"/>
    </row>
    <row r="134" spans="2:8" ht="16" customHeight="1">
      <c r="B134" s="553" t="s">
        <v>326</v>
      </c>
    </row>
    <row r="135" spans="2:8" ht="16" customHeight="1">
      <c r="B135" s="553" t="s">
        <v>452</v>
      </c>
    </row>
    <row r="136" spans="2:8" ht="16" customHeight="1">
      <c r="B136" s="553" t="s">
        <v>512</v>
      </c>
    </row>
    <row r="137" spans="2:8" ht="16" customHeight="1">
      <c r="B137" s="557"/>
    </row>
    <row r="138" spans="2:8" ht="16" customHeight="1"/>
    <row r="139" spans="2:8" ht="16" customHeight="1"/>
    <row r="140" spans="2:8" ht="32" customHeight="1">
      <c r="B140" s="550" t="s">
        <v>413</v>
      </c>
      <c r="C140" s="550"/>
      <c r="D140" s="550"/>
      <c r="E140" s="550"/>
      <c r="F140" s="550"/>
    </row>
    <row r="141" spans="2:8" ht="16" customHeight="1">
      <c r="B141" s="533"/>
      <c r="C141" s="533"/>
      <c r="D141" s="533"/>
      <c r="E141" s="533"/>
      <c r="F141" s="533"/>
    </row>
    <row r="142" spans="2:8" ht="16" customHeight="1"/>
    <row r="143" spans="2:8" ht="48" customHeight="1">
      <c r="B143" s="551" t="s">
        <v>129</v>
      </c>
      <c r="C143" s="560" t="s">
        <v>160</v>
      </c>
      <c r="D143" s="564" t="s">
        <v>30</v>
      </c>
      <c r="E143" s="563" t="s">
        <v>117</v>
      </c>
      <c r="F143" s="551" t="s">
        <v>135</v>
      </c>
    </row>
    <row r="144" spans="2:8" ht="48" customHeight="1">
      <c r="B144" s="552">
        <v>61</v>
      </c>
      <c r="C144" s="561" t="str">
        <f>IF('【入力】世帯数入力'!M70="","",'【入力】世帯数入力'!M70)</f>
        <v/>
      </c>
      <c r="D144" s="561" t="str">
        <f>IF('【入力】世帯数入力'!N70="","",'【入力】世帯数入力'!N70)</f>
        <v/>
      </c>
      <c r="E144" s="561" t="str">
        <f>IF('【入力】世帯数入力'!O70="","",'【入力】世帯数入力'!O70)</f>
        <v/>
      </c>
      <c r="F144" s="561" t="str">
        <f>IF('【入力】世帯数入力'!P70="","",'【入力】世帯数入力'!P70)</f>
        <v/>
      </c>
    </row>
    <row r="145" spans="1:8" ht="48" customHeight="1">
      <c r="B145" s="552">
        <v>62</v>
      </c>
      <c r="C145" s="561" t="str">
        <f>IF('【入力】世帯数入力'!M71="","",'【入力】世帯数入力'!M71)</f>
        <v/>
      </c>
      <c r="D145" s="561" t="str">
        <f>IF('【入力】世帯数入力'!N71="","",'【入力】世帯数入力'!N71)</f>
        <v/>
      </c>
      <c r="E145" s="561" t="str">
        <f>IF('【入力】世帯数入力'!O71="","",'【入力】世帯数入力'!O71)</f>
        <v/>
      </c>
      <c r="F145" s="561" t="str">
        <f>IF('【入力】世帯数入力'!P71="","",'【入力】世帯数入力'!P71)</f>
        <v/>
      </c>
    </row>
    <row r="146" spans="1:8" ht="48" customHeight="1">
      <c r="B146" s="552">
        <v>63</v>
      </c>
      <c r="C146" s="561" t="str">
        <f>IF('【入力】世帯数入力'!M72="","",'【入力】世帯数入力'!M72)</f>
        <v/>
      </c>
      <c r="D146" s="561" t="str">
        <f>IF('【入力】世帯数入力'!N72="","",'【入力】世帯数入力'!N72)</f>
        <v/>
      </c>
      <c r="E146" s="561" t="str">
        <f>IF('【入力】世帯数入力'!O72="","",'【入力】世帯数入力'!O72)</f>
        <v/>
      </c>
      <c r="F146" s="561" t="str">
        <f>IF('【入力】世帯数入力'!P72="","",'【入力】世帯数入力'!P72)</f>
        <v/>
      </c>
    </row>
    <row r="147" spans="1:8" ht="48" customHeight="1">
      <c r="B147" s="552">
        <v>64</v>
      </c>
      <c r="C147" s="561" t="str">
        <f>IF('【入力】世帯数入力'!M73="","",'【入力】世帯数入力'!M73)</f>
        <v/>
      </c>
      <c r="D147" s="561" t="str">
        <f>IF('【入力】世帯数入力'!N73="","",'【入力】世帯数入力'!N73)</f>
        <v/>
      </c>
      <c r="E147" s="561" t="str">
        <f>IF('【入力】世帯数入力'!O73="","",'【入力】世帯数入力'!O73)</f>
        <v/>
      </c>
      <c r="F147" s="561" t="str">
        <f>IF('【入力】世帯数入力'!P73="","",'【入力】世帯数入力'!P73)</f>
        <v/>
      </c>
    </row>
    <row r="148" spans="1:8" ht="48" customHeight="1">
      <c r="B148" s="552">
        <v>65</v>
      </c>
      <c r="C148" s="561" t="str">
        <f>IF('【入力】世帯数入力'!M74="","",'【入力】世帯数入力'!M74)</f>
        <v/>
      </c>
      <c r="D148" s="561" t="str">
        <f>IF('【入力】世帯数入力'!N74="","",'【入力】世帯数入力'!N74)</f>
        <v/>
      </c>
      <c r="E148" s="561" t="str">
        <f>IF('【入力】世帯数入力'!O74="","",'【入力】世帯数入力'!O74)</f>
        <v/>
      </c>
      <c r="F148" s="561" t="str">
        <f>IF('【入力】世帯数入力'!P74="","",'【入力】世帯数入力'!P74)</f>
        <v/>
      </c>
    </row>
    <row r="149" spans="1:8" ht="48" customHeight="1">
      <c r="B149" s="552">
        <v>66</v>
      </c>
      <c r="C149" s="561" t="str">
        <f>IF('【入力】世帯数入力'!M75="","",'【入力】世帯数入力'!M75)</f>
        <v/>
      </c>
      <c r="D149" s="561" t="str">
        <f>IF('【入力】世帯数入力'!N75="","",'【入力】世帯数入力'!N75)</f>
        <v/>
      </c>
      <c r="E149" s="561" t="str">
        <f>IF('【入力】世帯数入力'!O75="","",'【入力】世帯数入力'!O75)</f>
        <v/>
      </c>
      <c r="F149" s="561" t="str">
        <f>IF('【入力】世帯数入力'!P75="","",'【入力】世帯数入力'!P75)</f>
        <v/>
      </c>
    </row>
    <row r="150" spans="1:8" ht="48" customHeight="1">
      <c r="B150" s="552">
        <v>67</v>
      </c>
      <c r="C150" s="561" t="str">
        <f>IF('【入力】世帯数入力'!M76="","",'【入力】世帯数入力'!M76)</f>
        <v/>
      </c>
      <c r="D150" s="561" t="str">
        <f>IF('【入力】世帯数入力'!N76="","",'【入力】世帯数入力'!N76)</f>
        <v/>
      </c>
      <c r="E150" s="561" t="str">
        <f>IF('【入力】世帯数入力'!O76="","",'【入力】世帯数入力'!O76)</f>
        <v/>
      </c>
      <c r="F150" s="561" t="str">
        <f>IF('【入力】世帯数入力'!P76="","",'【入力】世帯数入力'!P76)</f>
        <v/>
      </c>
    </row>
    <row r="151" spans="1:8" ht="48" customHeight="1">
      <c r="A151" s="548"/>
      <c r="B151" s="552">
        <v>68</v>
      </c>
      <c r="C151" s="561" t="str">
        <f>IF('【入力】世帯数入力'!M77="","",'【入力】世帯数入力'!M77)</f>
        <v/>
      </c>
      <c r="D151" s="561" t="str">
        <f>IF('【入力】世帯数入力'!N77="","",'【入力】世帯数入力'!N77)</f>
        <v/>
      </c>
      <c r="E151" s="561" t="str">
        <f>IF('【入力】世帯数入力'!O77="","",'【入力】世帯数入力'!O77)</f>
        <v/>
      </c>
      <c r="F151" s="561" t="str">
        <f>IF('【入力】世帯数入力'!P77="","",'【入力】世帯数入力'!P77)</f>
        <v/>
      </c>
      <c r="G151" s="548"/>
      <c r="H151" s="548"/>
    </row>
    <row r="152" spans="1:8" ht="48" customHeight="1">
      <c r="A152" s="549"/>
      <c r="B152" s="552">
        <v>69</v>
      </c>
      <c r="C152" s="561" t="str">
        <f>IF('【入力】世帯数入力'!M78="","",'【入力】世帯数入力'!M78)</f>
        <v/>
      </c>
      <c r="D152" s="561" t="str">
        <f>IF('【入力】世帯数入力'!N78="","",'【入力】世帯数入力'!N78)</f>
        <v/>
      </c>
      <c r="E152" s="561" t="str">
        <f>IF('【入力】世帯数入力'!O78="","",'【入力】世帯数入力'!O78)</f>
        <v/>
      </c>
      <c r="F152" s="561" t="str">
        <f>IF('【入力】世帯数入力'!P78="","",'【入力】世帯数入力'!P78)</f>
        <v/>
      </c>
      <c r="G152" s="549"/>
      <c r="H152" s="549"/>
    </row>
    <row r="153" spans="1:8" ht="48" customHeight="1">
      <c r="B153" s="552">
        <v>70</v>
      </c>
      <c r="C153" s="561" t="str">
        <f>IF('【入力】世帯数入力'!M79="","",'【入力】世帯数入力'!M79)</f>
        <v/>
      </c>
      <c r="D153" s="561" t="str">
        <f>IF('【入力】世帯数入力'!N79="","",'【入力】世帯数入力'!N79)</f>
        <v/>
      </c>
      <c r="E153" s="561" t="str">
        <f>IF('【入力】世帯数入力'!O79="","",'【入力】世帯数入力'!O79)</f>
        <v/>
      </c>
      <c r="F153" s="561" t="str">
        <f>IF('【入力】世帯数入力'!P79="","",'【入力】世帯数入力'!P79)</f>
        <v/>
      </c>
      <c r="H153" s="536"/>
    </row>
    <row r="154" spans="1:8" ht="16" customHeight="1">
      <c r="B154" s="554"/>
    </row>
    <row r="155" spans="1:8" ht="16" customHeight="1">
      <c r="B155" s="553" t="s">
        <v>383</v>
      </c>
      <c r="C155" s="533"/>
      <c r="D155" s="533"/>
    </row>
    <row r="156" spans="1:8" ht="16" customHeight="1">
      <c r="B156" s="553" t="s">
        <v>442</v>
      </c>
      <c r="D156" s="541"/>
    </row>
    <row r="157" spans="1:8" ht="16" customHeight="1">
      <c r="B157" s="553" t="s">
        <v>326</v>
      </c>
    </row>
    <row r="158" spans="1:8" ht="16" customHeight="1">
      <c r="B158" s="553" t="s">
        <v>452</v>
      </c>
    </row>
    <row r="159" spans="1:8" ht="16" customHeight="1">
      <c r="B159" s="553" t="s">
        <v>512</v>
      </c>
    </row>
    <row r="160" spans="1:8" ht="16" customHeight="1">
      <c r="B160" s="556"/>
    </row>
    <row r="161" spans="1:8" ht="16" customHeight="1">
      <c r="B161" s="556"/>
    </row>
    <row r="162" spans="1:8" ht="16" customHeight="1"/>
    <row r="163" spans="1:8" s="118" customFormat="1" ht="32" customHeight="1">
      <c r="A163" s="546"/>
      <c r="B163" s="550" t="s">
        <v>413</v>
      </c>
      <c r="C163" s="550"/>
      <c r="D163" s="550"/>
      <c r="E163" s="550"/>
      <c r="F163" s="550"/>
      <c r="G163" s="546"/>
      <c r="H163" s="546"/>
    </row>
    <row r="164" spans="1:8" ht="16" customHeight="1">
      <c r="B164" s="533"/>
      <c r="C164" s="533"/>
      <c r="D164" s="533"/>
      <c r="E164" s="533"/>
      <c r="F164" s="533"/>
    </row>
    <row r="165" spans="1:8" ht="16" customHeight="1"/>
    <row r="166" spans="1:8" ht="48" customHeight="1">
      <c r="B166" s="551" t="s">
        <v>129</v>
      </c>
      <c r="C166" s="560" t="s">
        <v>160</v>
      </c>
      <c r="D166" s="564" t="s">
        <v>30</v>
      </c>
      <c r="E166" s="563" t="s">
        <v>117</v>
      </c>
      <c r="F166" s="551" t="s">
        <v>135</v>
      </c>
    </row>
    <row r="167" spans="1:8" ht="48" customHeight="1">
      <c r="B167" s="552">
        <v>71</v>
      </c>
      <c r="C167" s="561" t="str">
        <f>IF('【入力】世帯数入力'!M80="","",'【入力】世帯数入力'!M80)</f>
        <v/>
      </c>
      <c r="D167" s="561" t="str">
        <f>IF('【入力】世帯数入力'!N80="","",'【入力】世帯数入力'!N80)</f>
        <v/>
      </c>
      <c r="E167" s="561" t="str">
        <f>IF('【入力】世帯数入力'!O80="","",'【入力】世帯数入力'!O80)</f>
        <v/>
      </c>
      <c r="F167" s="561" t="str">
        <f>IF('【入力】世帯数入力'!P80="","",'【入力】世帯数入力'!P80)</f>
        <v/>
      </c>
    </row>
    <row r="168" spans="1:8" ht="48" customHeight="1">
      <c r="B168" s="552">
        <v>72</v>
      </c>
      <c r="C168" s="561" t="str">
        <f>IF('【入力】世帯数入力'!M81="","",'【入力】世帯数入力'!M81)</f>
        <v/>
      </c>
      <c r="D168" s="561" t="str">
        <f>IF('【入力】世帯数入力'!N81="","",'【入力】世帯数入力'!N81)</f>
        <v/>
      </c>
      <c r="E168" s="561" t="str">
        <f>IF('【入力】世帯数入力'!O81="","",'【入力】世帯数入力'!O81)</f>
        <v/>
      </c>
      <c r="F168" s="561" t="str">
        <f>IF('【入力】世帯数入力'!P81="","",'【入力】世帯数入力'!P81)</f>
        <v/>
      </c>
    </row>
    <row r="169" spans="1:8" ht="48" customHeight="1">
      <c r="B169" s="552">
        <v>73</v>
      </c>
      <c r="C169" s="561" t="str">
        <f>IF('【入力】世帯数入力'!M82="","",'【入力】世帯数入力'!M82)</f>
        <v/>
      </c>
      <c r="D169" s="561" t="str">
        <f>IF('【入力】世帯数入力'!N82="","",'【入力】世帯数入力'!N82)</f>
        <v/>
      </c>
      <c r="E169" s="561" t="str">
        <f>IF('【入力】世帯数入力'!O82="","",'【入力】世帯数入力'!O82)</f>
        <v/>
      </c>
      <c r="F169" s="561" t="str">
        <f>IF('【入力】世帯数入力'!P82="","",'【入力】世帯数入力'!P82)</f>
        <v/>
      </c>
    </row>
    <row r="170" spans="1:8" ht="48" customHeight="1">
      <c r="B170" s="552">
        <v>74</v>
      </c>
      <c r="C170" s="561" t="str">
        <f>IF('【入力】世帯数入力'!M83="","",'【入力】世帯数入力'!M83)</f>
        <v/>
      </c>
      <c r="D170" s="561" t="str">
        <f>IF('【入力】世帯数入力'!N83="","",'【入力】世帯数入力'!N83)</f>
        <v/>
      </c>
      <c r="E170" s="561" t="str">
        <f>IF('【入力】世帯数入力'!O83="","",'【入力】世帯数入力'!O83)</f>
        <v/>
      </c>
      <c r="F170" s="561" t="str">
        <f>IF('【入力】世帯数入力'!P83="","",'【入力】世帯数入力'!P83)</f>
        <v/>
      </c>
    </row>
    <row r="171" spans="1:8" ht="48" customHeight="1">
      <c r="B171" s="552">
        <v>75</v>
      </c>
      <c r="C171" s="561" t="str">
        <f>IF('【入力】世帯数入力'!M84="","",'【入力】世帯数入力'!M84)</f>
        <v/>
      </c>
      <c r="D171" s="561" t="str">
        <f>IF('【入力】世帯数入力'!N84="","",'【入力】世帯数入力'!N84)</f>
        <v/>
      </c>
      <c r="E171" s="561" t="str">
        <f>IF('【入力】世帯数入力'!O84="","",'【入力】世帯数入力'!O84)</f>
        <v/>
      </c>
      <c r="F171" s="561" t="str">
        <f>IF('【入力】世帯数入力'!P84="","",'【入力】世帯数入力'!P84)</f>
        <v/>
      </c>
    </row>
    <row r="172" spans="1:8" ht="48" customHeight="1">
      <c r="B172" s="552">
        <v>76</v>
      </c>
      <c r="C172" s="561" t="str">
        <f>IF('【入力】世帯数入力'!M85="","",'【入力】世帯数入力'!M85)</f>
        <v/>
      </c>
      <c r="D172" s="561" t="str">
        <f>IF('【入力】世帯数入力'!N85="","",'【入力】世帯数入力'!N85)</f>
        <v/>
      </c>
      <c r="E172" s="561" t="str">
        <f>IF('【入力】世帯数入力'!O85="","",'【入力】世帯数入力'!O85)</f>
        <v/>
      </c>
      <c r="F172" s="561" t="str">
        <f>IF('【入力】世帯数入力'!P85="","",'【入力】世帯数入力'!P85)</f>
        <v/>
      </c>
    </row>
    <row r="173" spans="1:8" ht="48" customHeight="1">
      <c r="B173" s="552">
        <v>77</v>
      </c>
      <c r="C173" s="561" t="str">
        <f>IF('【入力】世帯数入力'!M86="","",'【入力】世帯数入力'!M86)</f>
        <v/>
      </c>
      <c r="D173" s="561" t="str">
        <f>IF('【入力】世帯数入力'!N86="","",'【入力】世帯数入力'!N86)</f>
        <v/>
      </c>
      <c r="E173" s="561" t="str">
        <f>IF('【入力】世帯数入力'!O86="","",'【入力】世帯数入力'!O86)</f>
        <v/>
      </c>
      <c r="F173" s="561" t="str">
        <f>IF('【入力】世帯数入力'!P86="","",'【入力】世帯数入力'!P86)</f>
        <v/>
      </c>
    </row>
    <row r="174" spans="1:8" ht="48" customHeight="1">
      <c r="B174" s="552">
        <v>78</v>
      </c>
      <c r="C174" s="561" t="str">
        <f>IF('【入力】世帯数入力'!M87="","",'【入力】世帯数入力'!M87)</f>
        <v/>
      </c>
      <c r="D174" s="561" t="str">
        <f>IF('【入力】世帯数入力'!N87="","",'【入力】世帯数入力'!N87)</f>
        <v/>
      </c>
      <c r="E174" s="561" t="str">
        <f>IF('【入力】世帯数入力'!O87="","",'【入力】世帯数入力'!O87)</f>
        <v/>
      </c>
      <c r="F174" s="561" t="str">
        <f>IF('【入力】世帯数入力'!P87="","",'【入力】世帯数入力'!P87)</f>
        <v/>
      </c>
    </row>
    <row r="175" spans="1:8" ht="48" customHeight="1">
      <c r="A175" s="548"/>
      <c r="B175" s="552">
        <v>79</v>
      </c>
      <c r="C175" s="561" t="str">
        <f>IF('【入力】世帯数入力'!M88="","",'【入力】世帯数入力'!M88)</f>
        <v/>
      </c>
      <c r="D175" s="561" t="str">
        <f>IF('【入力】世帯数入力'!N88="","",'【入力】世帯数入力'!N88)</f>
        <v/>
      </c>
      <c r="E175" s="561" t="str">
        <f>IF('【入力】世帯数入力'!O88="","",'【入力】世帯数入力'!O88)</f>
        <v/>
      </c>
      <c r="F175" s="561" t="str">
        <f>IF('【入力】世帯数入力'!P88="","",'【入力】世帯数入力'!P88)</f>
        <v/>
      </c>
      <c r="G175" s="548"/>
      <c r="H175" s="548"/>
    </row>
    <row r="176" spans="1:8" ht="48" customHeight="1">
      <c r="A176" s="549"/>
      <c r="B176" s="552">
        <v>80</v>
      </c>
      <c r="C176" s="561" t="str">
        <f>IF('【入力】世帯数入力'!M89="","",'【入力】世帯数入力'!M89)</f>
        <v/>
      </c>
      <c r="D176" s="561" t="str">
        <f>IF('【入力】世帯数入力'!N89="","",'【入力】世帯数入力'!N89)</f>
        <v/>
      </c>
      <c r="E176" s="561" t="str">
        <f>IF('【入力】世帯数入力'!O89="","",'【入力】世帯数入力'!O89)</f>
        <v/>
      </c>
      <c r="F176" s="561" t="str">
        <f>IF('【入力】世帯数入力'!P89="","",'【入力】世帯数入力'!P89)</f>
        <v/>
      </c>
      <c r="G176" s="549"/>
      <c r="H176" s="549"/>
    </row>
    <row r="177" spans="2:6" ht="16" customHeight="1">
      <c r="B177" s="554"/>
    </row>
    <row r="178" spans="2:6" ht="16" customHeight="1">
      <c r="B178" s="553" t="s">
        <v>383</v>
      </c>
      <c r="C178" s="533"/>
      <c r="D178" s="533"/>
    </row>
    <row r="179" spans="2:6" ht="16" customHeight="1">
      <c r="B179" s="553" t="s">
        <v>442</v>
      </c>
      <c r="D179" s="541"/>
    </row>
    <row r="180" spans="2:6" ht="16" customHeight="1">
      <c r="B180" s="553" t="s">
        <v>326</v>
      </c>
    </row>
    <row r="181" spans="2:6" ht="16" customHeight="1">
      <c r="B181" s="553" t="s">
        <v>452</v>
      </c>
    </row>
    <row r="182" spans="2:6" ht="16" customHeight="1">
      <c r="B182" s="553" t="s">
        <v>512</v>
      </c>
    </row>
    <row r="183" spans="2:6" ht="16" customHeight="1">
      <c r="B183" s="557"/>
    </row>
    <row r="184" spans="2:6" ht="16" customHeight="1"/>
    <row r="185" spans="2:6" ht="16" customHeight="1"/>
    <row r="186" spans="2:6" ht="32" customHeight="1">
      <c r="B186" s="550" t="s">
        <v>413</v>
      </c>
      <c r="C186" s="550"/>
      <c r="D186" s="550"/>
      <c r="E186" s="550"/>
      <c r="F186" s="550"/>
    </row>
    <row r="187" spans="2:6" ht="16" customHeight="1">
      <c r="B187" s="533"/>
      <c r="C187" s="533"/>
      <c r="D187" s="533"/>
      <c r="E187" s="533"/>
      <c r="F187" s="533"/>
    </row>
    <row r="188" spans="2:6" ht="16" customHeight="1"/>
    <row r="189" spans="2:6" ht="48" customHeight="1">
      <c r="B189" s="551" t="s">
        <v>129</v>
      </c>
      <c r="C189" s="560" t="s">
        <v>160</v>
      </c>
      <c r="D189" s="564" t="s">
        <v>30</v>
      </c>
      <c r="E189" s="563" t="s">
        <v>117</v>
      </c>
      <c r="F189" s="551" t="s">
        <v>135</v>
      </c>
    </row>
    <row r="190" spans="2:6" ht="48" customHeight="1">
      <c r="B190" s="552">
        <v>81</v>
      </c>
      <c r="C190" s="561" t="str">
        <f>IF('【入力】世帯数入力'!M90="","",'【入力】世帯数入力'!M90)</f>
        <v/>
      </c>
      <c r="D190" s="561" t="str">
        <f>IF('【入力】世帯数入力'!N90="","",'【入力】世帯数入力'!N90)</f>
        <v/>
      </c>
      <c r="E190" s="561" t="str">
        <f>IF('【入力】世帯数入力'!O90="","",'【入力】世帯数入力'!O90)</f>
        <v/>
      </c>
      <c r="F190" s="561" t="str">
        <f>IF('【入力】世帯数入力'!P90="","",'【入力】世帯数入力'!P90)</f>
        <v/>
      </c>
    </row>
    <row r="191" spans="2:6" ht="48" customHeight="1">
      <c r="B191" s="552">
        <v>82</v>
      </c>
      <c r="C191" s="561" t="str">
        <f>IF('【入力】世帯数入力'!M91="","",'【入力】世帯数入力'!M91)</f>
        <v/>
      </c>
      <c r="D191" s="561" t="str">
        <f>IF('【入力】世帯数入力'!N91="","",'【入力】世帯数入力'!N91)</f>
        <v/>
      </c>
      <c r="E191" s="561" t="str">
        <f>IF('【入力】世帯数入力'!O91="","",'【入力】世帯数入力'!O91)</f>
        <v/>
      </c>
      <c r="F191" s="561" t="str">
        <f>IF('【入力】世帯数入力'!P91="","",'【入力】世帯数入力'!P91)</f>
        <v/>
      </c>
    </row>
    <row r="192" spans="2:6" ht="48" customHeight="1">
      <c r="B192" s="552">
        <v>83</v>
      </c>
      <c r="C192" s="561" t="str">
        <f>IF('【入力】世帯数入力'!M92="","",'【入力】世帯数入力'!M92)</f>
        <v/>
      </c>
      <c r="D192" s="561" t="str">
        <f>IF('【入力】世帯数入力'!N92="","",'【入力】世帯数入力'!N92)</f>
        <v/>
      </c>
      <c r="E192" s="561" t="str">
        <f>IF('【入力】世帯数入力'!O92="","",'【入力】世帯数入力'!O92)</f>
        <v/>
      </c>
      <c r="F192" s="561" t="str">
        <f>IF('【入力】世帯数入力'!P92="","",'【入力】世帯数入力'!P92)</f>
        <v/>
      </c>
    </row>
    <row r="193" spans="1:8" ht="48" customHeight="1">
      <c r="B193" s="552">
        <v>84</v>
      </c>
      <c r="C193" s="561" t="str">
        <f>IF('【入力】世帯数入力'!M93="","",'【入力】世帯数入力'!M93)</f>
        <v/>
      </c>
      <c r="D193" s="561" t="str">
        <f>IF('【入力】世帯数入力'!N93="","",'【入力】世帯数入力'!N93)</f>
        <v/>
      </c>
      <c r="E193" s="561" t="str">
        <f>IF('【入力】世帯数入力'!O93="","",'【入力】世帯数入力'!O93)</f>
        <v/>
      </c>
      <c r="F193" s="561" t="str">
        <f>IF('【入力】世帯数入力'!P93="","",'【入力】世帯数入力'!P93)</f>
        <v/>
      </c>
    </row>
    <row r="194" spans="1:8" ht="48" customHeight="1">
      <c r="B194" s="552">
        <v>85</v>
      </c>
      <c r="C194" s="561" t="str">
        <f>IF('【入力】世帯数入力'!M94="","",'【入力】世帯数入力'!M94)</f>
        <v/>
      </c>
      <c r="D194" s="561" t="str">
        <f>IF('【入力】世帯数入力'!N94="","",'【入力】世帯数入力'!N94)</f>
        <v/>
      </c>
      <c r="E194" s="561" t="str">
        <f>IF('【入力】世帯数入力'!O94="","",'【入力】世帯数入力'!O94)</f>
        <v/>
      </c>
      <c r="F194" s="561" t="str">
        <f>IF('【入力】世帯数入力'!P94="","",'【入力】世帯数入力'!P94)</f>
        <v/>
      </c>
    </row>
    <row r="195" spans="1:8" ht="48" customHeight="1">
      <c r="B195" s="552">
        <v>86</v>
      </c>
      <c r="C195" s="561" t="str">
        <f>IF('【入力】世帯数入力'!M95="","",'【入力】世帯数入力'!M95)</f>
        <v/>
      </c>
      <c r="D195" s="561" t="str">
        <f>IF('【入力】世帯数入力'!N95="","",'【入力】世帯数入力'!N95)</f>
        <v/>
      </c>
      <c r="E195" s="561" t="str">
        <f>IF('【入力】世帯数入力'!O95="","",'【入力】世帯数入力'!O95)</f>
        <v/>
      </c>
      <c r="F195" s="561" t="str">
        <f>IF('【入力】世帯数入力'!P95="","",'【入力】世帯数入力'!P95)</f>
        <v/>
      </c>
    </row>
    <row r="196" spans="1:8" ht="48" customHeight="1">
      <c r="B196" s="552">
        <v>87</v>
      </c>
      <c r="C196" s="561" t="str">
        <f>IF('【入力】世帯数入力'!M96="","",'【入力】世帯数入力'!M96)</f>
        <v/>
      </c>
      <c r="D196" s="561" t="str">
        <f>IF('【入力】世帯数入力'!N96="","",'【入力】世帯数入力'!N96)</f>
        <v/>
      </c>
      <c r="E196" s="561" t="str">
        <f>IF('【入力】世帯数入力'!O96="","",'【入力】世帯数入力'!O96)</f>
        <v/>
      </c>
      <c r="F196" s="561" t="str">
        <f>IF('【入力】世帯数入力'!P96="","",'【入力】世帯数入力'!P96)</f>
        <v/>
      </c>
    </row>
    <row r="197" spans="1:8" ht="48" customHeight="1">
      <c r="B197" s="552">
        <v>88</v>
      </c>
      <c r="C197" s="561" t="str">
        <f>IF('【入力】世帯数入力'!M97="","",'【入力】世帯数入力'!M97)</f>
        <v/>
      </c>
      <c r="D197" s="561" t="str">
        <f>IF('【入力】世帯数入力'!N97="","",'【入力】世帯数入力'!N97)</f>
        <v/>
      </c>
      <c r="E197" s="561" t="str">
        <f>IF('【入力】世帯数入力'!O97="","",'【入力】世帯数入力'!O97)</f>
        <v/>
      </c>
      <c r="F197" s="561" t="str">
        <f>IF('【入力】世帯数入力'!P97="","",'【入力】世帯数入力'!P97)</f>
        <v/>
      </c>
    </row>
    <row r="198" spans="1:8" ht="48" customHeight="1">
      <c r="B198" s="552">
        <v>89</v>
      </c>
      <c r="C198" s="561" t="str">
        <f>IF('【入力】世帯数入力'!M98="","",'【入力】世帯数入力'!M98)</f>
        <v/>
      </c>
      <c r="D198" s="561" t="str">
        <f>IF('【入力】世帯数入力'!N98="","",'【入力】世帯数入力'!N98)</f>
        <v/>
      </c>
      <c r="E198" s="561" t="str">
        <f>IF('【入力】世帯数入力'!O98="","",'【入力】世帯数入力'!O98)</f>
        <v/>
      </c>
      <c r="F198" s="561" t="str">
        <f>IF('【入力】世帯数入力'!P98="","",'【入力】世帯数入力'!P98)</f>
        <v/>
      </c>
    </row>
    <row r="199" spans="1:8" ht="48" customHeight="1">
      <c r="A199" s="548"/>
      <c r="B199" s="552">
        <v>90</v>
      </c>
      <c r="C199" s="561" t="str">
        <f>IF('【入力】世帯数入力'!M99="","",'【入力】世帯数入力'!M99)</f>
        <v/>
      </c>
      <c r="D199" s="561" t="str">
        <f>IF('【入力】世帯数入力'!N99="","",'【入力】世帯数入力'!N99)</f>
        <v/>
      </c>
      <c r="E199" s="561" t="str">
        <f>IF('【入力】世帯数入力'!O99="","",'【入力】世帯数入力'!O99)</f>
        <v/>
      </c>
      <c r="F199" s="561" t="str">
        <f>IF('【入力】世帯数入力'!P99="","",'【入力】世帯数入力'!P99)</f>
        <v/>
      </c>
      <c r="G199" s="548"/>
      <c r="H199" s="548"/>
    </row>
    <row r="200" spans="1:8" ht="16" customHeight="1">
      <c r="B200" s="554"/>
    </row>
    <row r="201" spans="1:8" ht="16" customHeight="1">
      <c r="B201" s="553" t="s">
        <v>383</v>
      </c>
      <c r="C201" s="533"/>
      <c r="D201" s="533"/>
    </row>
    <row r="202" spans="1:8" ht="16" customHeight="1">
      <c r="B202" s="553" t="s">
        <v>442</v>
      </c>
      <c r="D202" s="541"/>
    </row>
    <row r="203" spans="1:8" ht="16" customHeight="1">
      <c r="B203" s="553" t="s">
        <v>326</v>
      </c>
    </row>
    <row r="204" spans="1:8" ht="16" customHeight="1">
      <c r="B204" s="553" t="s">
        <v>452</v>
      </c>
    </row>
    <row r="205" spans="1:8" ht="16" customHeight="1">
      <c r="B205" s="553" t="s">
        <v>512</v>
      </c>
    </row>
    <row r="206" spans="1:8" ht="16" customHeight="1">
      <c r="B206" s="557"/>
    </row>
    <row r="207" spans="1:8" ht="16" customHeight="1"/>
    <row r="208" spans="1:8" ht="16" customHeight="1"/>
    <row r="209" spans="2:6" ht="32" customHeight="1">
      <c r="B209" s="550" t="s">
        <v>413</v>
      </c>
      <c r="C209" s="550"/>
      <c r="D209" s="550"/>
      <c r="E209" s="550"/>
      <c r="F209" s="550"/>
    </row>
    <row r="210" spans="2:6" ht="16" customHeight="1">
      <c r="B210" s="533"/>
      <c r="C210" s="533"/>
      <c r="D210" s="533"/>
      <c r="E210" s="533"/>
      <c r="F210" s="533"/>
    </row>
    <row r="211" spans="2:6" ht="16" customHeight="1"/>
    <row r="212" spans="2:6" ht="48" customHeight="1">
      <c r="B212" s="551" t="s">
        <v>129</v>
      </c>
      <c r="C212" s="560" t="s">
        <v>160</v>
      </c>
      <c r="D212" s="564" t="s">
        <v>30</v>
      </c>
      <c r="E212" s="563" t="s">
        <v>117</v>
      </c>
      <c r="F212" s="551" t="s">
        <v>135</v>
      </c>
    </row>
    <row r="213" spans="2:6" ht="48" customHeight="1">
      <c r="B213" s="552">
        <v>91</v>
      </c>
      <c r="C213" s="561" t="str">
        <f>IF('【入力】世帯数入力'!M100="","",'【入力】世帯数入力'!M100)</f>
        <v/>
      </c>
      <c r="D213" s="561" t="str">
        <f>IF('【入力】世帯数入力'!N100="","",'【入力】世帯数入力'!N100)</f>
        <v/>
      </c>
      <c r="E213" s="561" t="str">
        <f>IF('【入力】世帯数入力'!O100="","",'【入力】世帯数入力'!O100)</f>
        <v/>
      </c>
      <c r="F213" s="561" t="str">
        <f>IF('【入力】世帯数入力'!P100="","",'【入力】世帯数入力'!P100)</f>
        <v/>
      </c>
    </row>
    <row r="214" spans="2:6" ht="48" customHeight="1">
      <c r="B214" s="552">
        <v>92</v>
      </c>
      <c r="C214" s="561" t="str">
        <f>IF('【入力】世帯数入力'!M101="","",'【入力】世帯数入力'!M101)</f>
        <v/>
      </c>
      <c r="D214" s="561" t="str">
        <f>IF('【入力】世帯数入力'!N101="","",'【入力】世帯数入力'!N101)</f>
        <v/>
      </c>
      <c r="E214" s="561" t="str">
        <f>IF('【入力】世帯数入力'!O101="","",'【入力】世帯数入力'!O101)</f>
        <v/>
      </c>
      <c r="F214" s="561" t="str">
        <f>IF('【入力】世帯数入力'!P101="","",'【入力】世帯数入力'!P101)</f>
        <v/>
      </c>
    </row>
    <row r="215" spans="2:6" ht="48" customHeight="1">
      <c r="B215" s="552">
        <v>93</v>
      </c>
      <c r="C215" s="561" t="str">
        <f>IF('【入力】世帯数入力'!M102="","",'【入力】世帯数入力'!M102)</f>
        <v/>
      </c>
      <c r="D215" s="561" t="str">
        <f>IF('【入力】世帯数入力'!N102="","",'【入力】世帯数入力'!N102)</f>
        <v/>
      </c>
      <c r="E215" s="561" t="str">
        <f>IF('【入力】世帯数入力'!O102="","",'【入力】世帯数入力'!O102)</f>
        <v/>
      </c>
      <c r="F215" s="561" t="str">
        <f>IF('【入力】世帯数入力'!P102="","",'【入力】世帯数入力'!P102)</f>
        <v/>
      </c>
    </row>
    <row r="216" spans="2:6" ht="48" customHeight="1">
      <c r="B216" s="552">
        <v>94</v>
      </c>
      <c r="C216" s="561" t="str">
        <f>IF('【入力】世帯数入力'!M103="","",'【入力】世帯数入力'!M103)</f>
        <v/>
      </c>
      <c r="D216" s="561" t="str">
        <f>IF('【入力】世帯数入力'!N103="","",'【入力】世帯数入力'!N103)</f>
        <v/>
      </c>
      <c r="E216" s="561" t="str">
        <f>IF('【入力】世帯数入力'!O103="","",'【入力】世帯数入力'!O103)</f>
        <v/>
      </c>
      <c r="F216" s="561" t="str">
        <f>IF('【入力】世帯数入力'!P103="","",'【入力】世帯数入力'!P103)</f>
        <v/>
      </c>
    </row>
    <row r="217" spans="2:6" ht="48" customHeight="1">
      <c r="B217" s="552">
        <v>95</v>
      </c>
      <c r="C217" s="561" t="str">
        <f>IF('【入力】世帯数入力'!M104="","",'【入力】世帯数入力'!M104)</f>
        <v/>
      </c>
      <c r="D217" s="561" t="str">
        <f>IF('【入力】世帯数入力'!N104="","",'【入力】世帯数入力'!N104)</f>
        <v/>
      </c>
      <c r="E217" s="561" t="str">
        <f>IF('【入力】世帯数入力'!O104="","",'【入力】世帯数入力'!O104)</f>
        <v/>
      </c>
      <c r="F217" s="561" t="str">
        <f>IF('【入力】世帯数入力'!P104="","",'【入力】世帯数入力'!P104)</f>
        <v/>
      </c>
    </row>
    <row r="218" spans="2:6" ht="48" customHeight="1">
      <c r="B218" s="552">
        <v>96</v>
      </c>
      <c r="C218" s="561" t="str">
        <f>IF('【入力】世帯数入力'!M105="","",'【入力】世帯数入力'!M105)</f>
        <v/>
      </c>
      <c r="D218" s="561" t="str">
        <f>IF('【入力】世帯数入力'!N105="","",'【入力】世帯数入力'!N105)</f>
        <v/>
      </c>
      <c r="E218" s="561" t="str">
        <f>IF('【入力】世帯数入力'!O105="","",'【入力】世帯数入力'!O105)</f>
        <v/>
      </c>
      <c r="F218" s="561" t="str">
        <f>IF('【入力】世帯数入力'!P105="","",'【入力】世帯数入力'!P105)</f>
        <v/>
      </c>
    </row>
    <row r="219" spans="2:6" ht="48" customHeight="1">
      <c r="B219" s="552">
        <v>97</v>
      </c>
      <c r="C219" s="561" t="str">
        <f>IF('【入力】世帯数入力'!M106="","",'【入力】世帯数入力'!M106)</f>
        <v/>
      </c>
      <c r="D219" s="561" t="str">
        <f>IF('【入力】世帯数入力'!N106="","",'【入力】世帯数入力'!N106)</f>
        <v/>
      </c>
      <c r="E219" s="561" t="str">
        <f>IF('【入力】世帯数入力'!O106="","",'【入力】世帯数入力'!O106)</f>
        <v/>
      </c>
      <c r="F219" s="561" t="str">
        <f>IF('【入力】世帯数入力'!P106="","",'【入力】世帯数入力'!P106)</f>
        <v/>
      </c>
    </row>
    <row r="220" spans="2:6" ht="48" customHeight="1">
      <c r="B220" s="552">
        <v>98</v>
      </c>
      <c r="C220" s="561" t="str">
        <f>IF('【入力】世帯数入力'!M107="","",'【入力】世帯数入力'!M107)</f>
        <v/>
      </c>
      <c r="D220" s="561" t="str">
        <f>IF('【入力】世帯数入力'!N107="","",'【入力】世帯数入力'!N107)</f>
        <v/>
      </c>
      <c r="E220" s="561" t="str">
        <f>IF('【入力】世帯数入力'!O107="","",'【入力】世帯数入力'!O107)</f>
        <v/>
      </c>
      <c r="F220" s="561" t="str">
        <f>IF('【入力】世帯数入力'!P107="","",'【入力】世帯数入力'!P107)</f>
        <v/>
      </c>
    </row>
    <row r="221" spans="2:6" ht="48" customHeight="1">
      <c r="B221" s="552">
        <v>99</v>
      </c>
      <c r="C221" s="561" t="str">
        <f>IF('【入力】世帯数入力'!M108="","",'【入力】世帯数入力'!M108)</f>
        <v/>
      </c>
      <c r="D221" s="561" t="str">
        <f>IF('【入力】世帯数入力'!N108="","",'【入力】世帯数入力'!N108)</f>
        <v/>
      </c>
      <c r="E221" s="561" t="str">
        <f>IF('【入力】世帯数入力'!O108="","",'【入力】世帯数入力'!O108)</f>
        <v/>
      </c>
      <c r="F221" s="561" t="str">
        <f>IF('【入力】世帯数入力'!P108="","",'【入力】世帯数入力'!P108)</f>
        <v/>
      </c>
    </row>
    <row r="222" spans="2:6" ht="48" customHeight="1">
      <c r="B222" s="552">
        <v>100</v>
      </c>
      <c r="C222" s="561" t="str">
        <f>IF('【入力】世帯数入力'!M109="","",'【入力】世帯数入力'!M109)</f>
        <v/>
      </c>
      <c r="D222" s="561" t="str">
        <f>IF('【入力】世帯数入力'!N109="","",'【入力】世帯数入力'!N109)</f>
        <v/>
      </c>
      <c r="E222" s="561" t="str">
        <f>IF('【入力】世帯数入力'!O109="","",'【入力】世帯数入力'!O109)</f>
        <v/>
      </c>
      <c r="F222" s="561" t="str">
        <f>IF('【入力】世帯数入力'!P109="","",'【入力】世帯数入力'!P109)</f>
        <v/>
      </c>
    </row>
    <row r="223" spans="2:6" ht="16" customHeight="1">
      <c r="B223" s="554"/>
    </row>
    <row r="224" spans="2:6" ht="16" customHeight="1">
      <c r="B224" s="553" t="s">
        <v>383</v>
      </c>
      <c r="C224" s="533"/>
      <c r="D224" s="533"/>
    </row>
    <row r="225" spans="2:6" ht="16" customHeight="1">
      <c r="B225" s="553" t="s">
        <v>442</v>
      </c>
      <c r="D225" s="541"/>
    </row>
    <row r="226" spans="2:6" ht="16" customHeight="1">
      <c r="B226" s="553" t="s">
        <v>326</v>
      </c>
    </row>
    <row r="227" spans="2:6" ht="16" customHeight="1">
      <c r="B227" s="553" t="s">
        <v>452</v>
      </c>
    </row>
    <row r="228" spans="2:6" ht="16" customHeight="1">
      <c r="B228" s="553" t="s">
        <v>512</v>
      </c>
    </row>
    <row r="229" spans="2:6" ht="16" customHeight="1">
      <c r="B229" s="556"/>
    </row>
    <row r="230" spans="2:6" ht="16" customHeight="1">
      <c r="B230" s="556"/>
    </row>
    <row r="231" spans="2:6" ht="16" customHeight="1"/>
    <row r="232" spans="2:6" ht="32" customHeight="1">
      <c r="B232" s="558" t="s">
        <v>413</v>
      </c>
      <c r="C232" s="558"/>
      <c r="D232" s="558"/>
      <c r="E232" s="558"/>
      <c r="F232" s="558"/>
    </row>
    <row r="233" spans="2:6" ht="16" customHeight="1">
      <c r="B233" s="548"/>
      <c r="C233" s="548"/>
      <c r="D233" s="548"/>
      <c r="E233" s="548"/>
      <c r="F233" s="548"/>
    </row>
    <row r="234" spans="2:6" ht="16" customHeight="1"/>
    <row r="235" spans="2:6" ht="48" customHeight="1">
      <c r="B235" s="551" t="s">
        <v>129</v>
      </c>
      <c r="C235" s="560" t="s">
        <v>160</v>
      </c>
      <c r="D235" s="564" t="s">
        <v>30</v>
      </c>
      <c r="E235" s="563" t="s">
        <v>117</v>
      </c>
      <c r="F235" s="551" t="s">
        <v>135</v>
      </c>
    </row>
    <row r="236" spans="2:6" ht="48" customHeight="1">
      <c r="B236" s="552">
        <v>101</v>
      </c>
      <c r="C236" s="561" t="str">
        <f>IF('【入力】世帯数入力'!M110="","",'【入力】世帯数入力'!M110)</f>
        <v/>
      </c>
      <c r="D236" s="561" t="str">
        <f>IF('【入力】世帯数入力'!N110="","",'【入力】世帯数入力'!N110)</f>
        <v/>
      </c>
      <c r="E236" s="561" t="str">
        <f>IF('【入力】世帯数入力'!O110="","",'【入力】世帯数入力'!O110)</f>
        <v/>
      </c>
      <c r="F236" s="561" t="str">
        <f>IF('【入力】世帯数入力'!P110="","",'【入力】世帯数入力'!P110)</f>
        <v/>
      </c>
    </row>
    <row r="237" spans="2:6" ht="48" customHeight="1">
      <c r="B237" s="552">
        <v>102</v>
      </c>
      <c r="C237" s="561" t="str">
        <f>IF('【入力】世帯数入力'!M111="","",'【入力】世帯数入力'!M111)</f>
        <v/>
      </c>
      <c r="D237" s="561" t="str">
        <f>IF('【入力】世帯数入力'!N111="","",'【入力】世帯数入力'!N111)</f>
        <v/>
      </c>
      <c r="E237" s="561" t="str">
        <f>IF('【入力】世帯数入力'!O111="","",'【入力】世帯数入力'!O111)</f>
        <v/>
      </c>
      <c r="F237" s="561" t="str">
        <f>IF('【入力】世帯数入力'!P111="","",'【入力】世帯数入力'!P111)</f>
        <v/>
      </c>
    </row>
    <row r="238" spans="2:6" ht="48" customHeight="1">
      <c r="B238" s="552">
        <v>103</v>
      </c>
      <c r="C238" s="561" t="str">
        <f>IF('【入力】世帯数入力'!M112="","",'【入力】世帯数入力'!M112)</f>
        <v/>
      </c>
      <c r="D238" s="561" t="str">
        <f>IF('【入力】世帯数入力'!N112="","",'【入力】世帯数入力'!N112)</f>
        <v/>
      </c>
      <c r="E238" s="561" t="str">
        <f>IF('【入力】世帯数入力'!O112="","",'【入力】世帯数入力'!O112)</f>
        <v/>
      </c>
      <c r="F238" s="561" t="str">
        <f>IF('【入力】世帯数入力'!P112="","",'【入力】世帯数入力'!P112)</f>
        <v/>
      </c>
    </row>
    <row r="239" spans="2:6" ht="48" customHeight="1">
      <c r="B239" s="552">
        <v>104</v>
      </c>
      <c r="C239" s="561" t="str">
        <f>IF('【入力】世帯数入力'!M113="","",'【入力】世帯数入力'!M113)</f>
        <v/>
      </c>
      <c r="D239" s="561" t="str">
        <f>IF('【入力】世帯数入力'!N113="","",'【入力】世帯数入力'!N113)</f>
        <v/>
      </c>
      <c r="E239" s="561" t="str">
        <f>IF('【入力】世帯数入力'!O113="","",'【入力】世帯数入力'!O113)</f>
        <v/>
      </c>
      <c r="F239" s="561" t="str">
        <f>IF('【入力】世帯数入力'!P113="","",'【入力】世帯数入力'!P113)</f>
        <v/>
      </c>
    </row>
    <row r="240" spans="2:6" ht="48" customHeight="1">
      <c r="B240" s="552">
        <v>105</v>
      </c>
      <c r="C240" s="561" t="str">
        <f>IF('【入力】世帯数入力'!M114="","",'【入力】世帯数入力'!M114)</f>
        <v/>
      </c>
      <c r="D240" s="561" t="str">
        <f>IF('【入力】世帯数入力'!N114="","",'【入力】世帯数入力'!N114)</f>
        <v/>
      </c>
      <c r="E240" s="561" t="str">
        <f>IF('【入力】世帯数入力'!O114="","",'【入力】世帯数入力'!O114)</f>
        <v/>
      </c>
      <c r="F240" s="561" t="str">
        <f>IF('【入力】世帯数入力'!P114="","",'【入力】世帯数入力'!P114)</f>
        <v/>
      </c>
    </row>
    <row r="241" spans="2:6" ht="48" customHeight="1">
      <c r="B241" s="552">
        <v>106</v>
      </c>
      <c r="C241" s="561" t="str">
        <f>IF('【入力】世帯数入力'!M115="","",'【入力】世帯数入力'!M115)</f>
        <v/>
      </c>
      <c r="D241" s="561" t="str">
        <f>IF('【入力】世帯数入力'!N115="","",'【入力】世帯数入力'!N115)</f>
        <v/>
      </c>
      <c r="E241" s="561" t="str">
        <f>IF('【入力】世帯数入力'!O115="","",'【入力】世帯数入力'!O115)</f>
        <v/>
      </c>
      <c r="F241" s="561" t="str">
        <f>IF('【入力】世帯数入力'!P115="","",'【入力】世帯数入力'!P115)</f>
        <v/>
      </c>
    </row>
    <row r="242" spans="2:6" ht="48" customHeight="1">
      <c r="B242" s="552">
        <v>107</v>
      </c>
      <c r="C242" s="561" t="str">
        <f>IF('【入力】世帯数入力'!M116="","",'【入力】世帯数入力'!M116)</f>
        <v/>
      </c>
      <c r="D242" s="561" t="str">
        <f>IF('【入力】世帯数入力'!N116="","",'【入力】世帯数入力'!N116)</f>
        <v/>
      </c>
      <c r="E242" s="561" t="str">
        <f>IF('【入力】世帯数入力'!O116="","",'【入力】世帯数入力'!O116)</f>
        <v/>
      </c>
      <c r="F242" s="561" t="str">
        <f>IF('【入力】世帯数入力'!P116="","",'【入力】世帯数入力'!P116)</f>
        <v/>
      </c>
    </row>
    <row r="243" spans="2:6" ht="48" customHeight="1">
      <c r="B243" s="552">
        <v>108</v>
      </c>
      <c r="C243" s="561" t="str">
        <f>IF('【入力】世帯数入力'!M117="","",'【入力】世帯数入力'!M117)</f>
        <v/>
      </c>
      <c r="D243" s="561" t="str">
        <f>IF('【入力】世帯数入力'!N117="","",'【入力】世帯数入力'!N117)</f>
        <v/>
      </c>
      <c r="E243" s="561" t="str">
        <f>IF('【入力】世帯数入力'!O117="","",'【入力】世帯数入力'!O117)</f>
        <v/>
      </c>
      <c r="F243" s="561" t="str">
        <f>IF('【入力】世帯数入力'!P117="","",'【入力】世帯数入力'!P117)</f>
        <v/>
      </c>
    </row>
    <row r="244" spans="2:6" ht="48" customHeight="1">
      <c r="B244" s="552">
        <v>109</v>
      </c>
      <c r="C244" s="561" t="str">
        <f>IF('【入力】世帯数入力'!M118="","",'【入力】世帯数入力'!M118)</f>
        <v/>
      </c>
      <c r="D244" s="561" t="str">
        <f>IF('【入力】世帯数入力'!N118="","",'【入力】世帯数入力'!N118)</f>
        <v/>
      </c>
      <c r="E244" s="561" t="str">
        <f>IF('【入力】世帯数入力'!O118="","",'【入力】世帯数入力'!O118)</f>
        <v/>
      </c>
      <c r="F244" s="561" t="str">
        <f>IF('【入力】世帯数入力'!P118="","",'【入力】世帯数入力'!P118)</f>
        <v/>
      </c>
    </row>
    <row r="245" spans="2:6" ht="48" customHeight="1">
      <c r="B245" s="552">
        <v>110</v>
      </c>
      <c r="C245" s="561" t="str">
        <f>IF('【入力】世帯数入力'!M119="","",'【入力】世帯数入力'!M119)</f>
        <v/>
      </c>
      <c r="D245" s="561" t="str">
        <f>IF('【入力】世帯数入力'!N119="","",'【入力】世帯数入力'!N119)</f>
        <v/>
      </c>
      <c r="E245" s="561" t="str">
        <f>IF('【入力】世帯数入力'!O119="","",'【入力】世帯数入力'!O119)</f>
        <v/>
      </c>
      <c r="F245" s="561" t="str">
        <f>IF('【入力】世帯数入力'!P119="","",'【入力】世帯数入力'!P119)</f>
        <v/>
      </c>
    </row>
    <row r="246" spans="2:6" ht="16" customHeight="1">
      <c r="B246" s="554"/>
    </row>
    <row r="247" spans="2:6" ht="16" customHeight="1">
      <c r="B247" s="553" t="s">
        <v>383</v>
      </c>
      <c r="C247" s="533"/>
      <c r="D247" s="533"/>
    </row>
    <row r="248" spans="2:6" ht="16" customHeight="1">
      <c r="B248" s="553" t="s">
        <v>442</v>
      </c>
      <c r="D248" s="541"/>
    </row>
    <row r="249" spans="2:6" ht="16" customHeight="1">
      <c r="B249" s="553" t="s">
        <v>326</v>
      </c>
    </row>
    <row r="250" spans="2:6" ht="16" customHeight="1">
      <c r="B250" s="553" t="s">
        <v>452</v>
      </c>
    </row>
    <row r="251" spans="2:6" ht="16" customHeight="1">
      <c r="B251" s="553" t="s">
        <v>512</v>
      </c>
    </row>
    <row r="252" spans="2:6" ht="16" customHeight="1">
      <c r="B252" s="557"/>
    </row>
    <row r="253" spans="2:6" ht="16" customHeight="1"/>
    <row r="254" spans="2:6" ht="16" customHeight="1"/>
    <row r="255" spans="2:6" ht="32" customHeight="1">
      <c r="B255" s="558" t="s">
        <v>413</v>
      </c>
      <c r="C255" s="558"/>
      <c r="D255" s="558"/>
      <c r="E255" s="558"/>
      <c r="F255" s="558"/>
    </row>
    <row r="256" spans="2:6" ht="16" customHeight="1">
      <c r="B256" s="548"/>
      <c r="C256" s="548"/>
      <c r="D256" s="548"/>
      <c r="E256" s="548"/>
      <c r="F256" s="548"/>
    </row>
    <row r="257" spans="1:8" ht="16" customHeight="1"/>
    <row r="258" spans="1:8" ht="48" customHeight="1">
      <c r="B258" s="551" t="s">
        <v>129</v>
      </c>
      <c r="C258" s="560" t="s">
        <v>160</v>
      </c>
      <c r="D258" s="564" t="s">
        <v>30</v>
      </c>
      <c r="E258" s="563" t="s">
        <v>117</v>
      </c>
      <c r="F258" s="551" t="s">
        <v>135</v>
      </c>
    </row>
    <row r="259" spans="1:8" ht="48" customHeight="1">
      <c r="B259" s="552">
        <v>111</v>
      </c>
      <c r="C259" s="561" t="str">
        <f>IF('【入力】世帯数入力'!M153="","",'【入力】世帯数入力'!M153)</f>
        <v/>
      </c>
      <c r="D259" s="561" t="str">
        <f>IF('【入力】世帯数入力'!N153="","",'【入力】世帯数入力'!N153)</f>
        <v/>
      </c>
      <c r="E259" s="561" t="str">
        <f>IF('【入力】世帯数入力'!O153="","",'【入力】世帯数入力'!O153)</f>
        <v/>
      </c>
      <c r="F259" s="561" t="str">
        <f>IF('【入力】世帯数入力'!P153="","",'【入力】世帯数入力'!P153)</f>
        <v/>
      </c>
    </row>
    <row r="260" spans="1:8" ht="48" customHeight="1">
      <c r="A260" s="548"/>
      <c r="B260" s="552">
        <v>112</v>
      </c>
      <c r="C260" s="561" t="str">
        <f>IF('【入力】世帯数入力'!M154="","",'【入力】世帯数入力'!M154)</f>
        <v/>
      </c>
      <c r="D260" s="561" t="str">
        <f>IF('【入力】世帯数入力'!N154="","",'【入力】世帯数入力'!N154)</f>
        <v/>
      </c>
      <c r="E260" s="561" t="str">
        <f>IF('【入力】世帯数入力'!O154="","",'【入力】世帯数入力'!O154)</f>
        <v/>
      </c>
      <c r="F260" s="561" t="str">
        <f>IF('【入力】世帯数入力'!P154="","",'【入力】世帯数入力'!P154)</f>
        <v/>
      </c>
      <c r="G260" s="548"/>
      <c r="H260" s="548"/>
    </row>
    <row r="261" spans="1:8" ht="48" customHeight="1">
      <c r="A261" s="549"/>
      <c r="B261" s="552">
        <v>113</v>
      </c>
      <c r="C261" s="561" t="str">
        <f>IF('【入力】世帯数入力'!M155="","",'【入力】世帯数入力'!M155)</f>
        <v/>
      </c>
      <c r="D261" s="561" t="str">
        <f>IF('【入力】世帯数入力'!N155="","",'【入力】世帯数入力'!N155)</f>
        <v/>
      </c>
      <c r="E261" s="561" t="str">
        <f>IF('【入力】世帯数入力'!O155="","",'【入力】世帯数入力'!O155)</f>
        <v/>
      </c>
      <c r="F261" s="561" t="str">
        <f>IF('【入力】世帯数入力'!P155="","",'【入力】世帯数入力'!P155)</f>
        <v/>
      </c>
      <c r="G261" s="549"/>
      <c r="H261" s="549"/>
    </row>
    <row r="262" spans="1:8" ht="48" customHeight="1">
      <c r="B262" s="552">
        <v>114</v>
      </c>
      <c r="C262" s="561" t="str">
        <f>IF('【入力】世帯数入力'!M156="","",'【入力】世帯数入力'!M156)</f>
        <v/>
      </c>
      <c r="D262" s="561" t="str">
        <f>IF('【入力】世帯数入力'!N156="","",'【入力】世帯数入力'!N156)</f>
        <v/>
      </c>
      <c r="E262" s="561" t="str">
        <f>IF('【入力】世帯数入力'!O156="","",'【入力】世帯数入力'!O156)</f>
        <v/>
      </c>
      <c r="F262" s="561" t="str">
        <f>IF('【入力】世帯数入力'!P156="","",'【入力】世帯数入力'!P156)</f>
        <v/>
      </c>
      <c r="H262" s="536"/>
    </row>
    <row r="263" spans="1:8" ht="48" customHeight="1">
      <c r="B263" s="552">
        <v>115</v>
      </c>
      <c r="C263" s="561" t="str">
        <f>IF('【入力】世帯数入力'!M157="","",'【入力】世帯数入力'!M157)</f>
        <v/>
      </c>
      <c r="D263" s="561" t="str">
        <f>IF('【入力】世帯数入力'!N157="","",'【入力】世帯数入力'!N157)</f>
        <v/>
      </c>
      <c r="E263" s="561" t="str">
        <f>IF('【入力】世帯数入力'!O157="","",'【入力】世帯数入力'!O157)</f>
        <v/>
      </c>
      <c r="F263" s="561" t="str">
        <f>IF('【入力】世帯数入力'!P157="","",'【入力】世帯数入力'!P157)</f>
        <v/>
      </c>
    </row>
    <row r="264" spans="1:8" ht="48" customHeight="1">
      <c r="B264" s="552">
        <v>116</v>
      </c>
      <c r="C264" s="561" t="str">
        <f>IF('【入力】世帯数入力'!M158="","",'【入力】世帯数入力'!M158)</f>
        <v/>
      </c>
      <c r="D264" s="561" t="str">
        <f>IF('【入力】世帯数入力'!N158="","",'【入力】世帯数入力'!N158)</f>
        <v/>
      </c>
      <c r="E264" s="561" t="str">
        <f>IF('【入力】世帯数入力'!O158="","",'【入力】世帯数入力'!O158)</f>
        <v/>
      </c>
      <c r="F264" s="561" t="str">
        <f>IF('【入力】世帯数入力'!P158="","",'【入力】世帯数入力'!P158)</f>
        <v/>
      </c>
    </row>
    <row r="265" spans="1:8" ht="48" customHeight="1">
      <c r="B265" s="552">
        <v>117</v>
      </c>
      <c r="C265" s="561" t="str">
        <f>IF('【入力】世帯数入力'!M159="","",'【入力】世帯数入力'!M159)</f>
        <v/>
      </c>
      <c r="D265" s="561" t="str">
        <f>IF('【入力】世帯数入力'!N159="","",'【入力】世帯数入力'!N159)</f>
        <v/>
      </c>
      <c r="E265" s="561" t="str">
        <f>IF('【入力】世帯数入力'!O159="","",'【入力】世帯数入力'!O159)</f>
        <v/>
      </c>
      <c r="F265" s="561" t="str">
        <f>IF('【入力】世帯数入力'!P159="","",'【入力】世帯数入力'!P159)</f>
        <v/>
      </c>
    </row>
    <row r="266" spans="1:8" ht="48" customHeight="1">
      <c r="B266" s="552">
        <v>118</v>
      </c>
      <c r="C266" s="561" t="str">
        <f>IF('【入力】世帯数入力'!M160="","",'【入力】世帯数入力'!M160)</f>
        <v/>
      </c>
      <c r="D266" s="561" t="str">
        <f>IF('【入力】世帯数入力'!N160="","",'【入力】世帯数入力'!N160)</f>
        <v/>
      </c>
      <c r="E266" s="561" t="str">
        <f>IF('【入力】世帯数入力'!O160="","",'【入力】世帯数入力'!O160)</f>
        <v/>
      </c>
      <c r="F266" s="561" t="str">
        <f>IF('【入力】世帯数入力'!P160="","",'【入力】世帯数入力'!P160)</f>
        <v/>
      </c>
    </row>
    <row r="267" spans="1:8" ht="48" customHeight="1">
      <c r="B267" s="552">
        <v>119</v>
      </c>
      <c r="C267" s="561" t="str">
        <f>IF('【入力】世帯数入力'!M161="","",'【入力】世帯数入力'!M161)</f>
        <v/>
      </c>
      <c r="D267" s="561" t="str">
        <f>IF('【入力】世帯数入力'!N161="","",'【入力】世帯数入力'!N161)</f>
        <v/>
      </c>
      <c r="E267" s="561" t="str">
        <f>IF('【入力】世帯数入力'!O161="","",'【入力】世帯数入力'!O161)</f>
        <v/>
      </c>
      <c r="F267" s="561" t="str">
        <f>IF('【入力】世帯数入力'!P161="","",'【入力】世帯数入力'!P161)</f>
        <v/>
      </c>
    </row>
    <row r="268" spans="1:8" ht="48" customHeight="1">
      <c r="B268" s="552">
        <v>120</v>
      </c>
      <c r="C268" s="561" t="str">
        <f>IF('【入力】世帯数入力'!M162="","",'【入力】世帯数入力'!M162)</f>
        <v/>
      </c>
      <c r="D268" s="561" t="str">
        <f>IF('【入力】世帯数入力'!N162="","",'【入力】世帯数入力'!N162)</f>
        <v/>
      </c>
      <c r="E268" s="561" t="str">
        <f>IF('【入力】世帯数入力'!O162="","",'【入力】世帯数入力'!O162)</f>
        <v/>
      </c>
      <c r="F268" s="561" t="str">
        <f>IF('【入力】世帯数入力'!P162="","",'【入力】世帯数入力'!P162)</f>
        <v/>
      </c>
    </row>
    <row r="269" spans="1:8" ht="16" customHeight="1">
      <c r="B269" s="554"/>
    </row>
    <row r="270" spans="1:8" ht="16" customHeight="1">
      <c r="B270" s="553" t="s">
        <v>383</v>
      </c>
      <c r="C270" s="533"/>
      <c r="D270" s="533"/>
    </row>
    <row r="271" spans="1:8" ht="16" customHeight="1">
      <c r="B271" s="553" t="s">
        <v>442</v>
      </c>
      <c r="D271" s="541"/>
    </row>
    <row r="272" spans="1:8" ht="16" customHeight="1">
      <c r="B272" s="553" t="s">
        <v>326</v>
      </c>
    </row>
    <row r="273" spans="2:2" ht="16" customHeight="1">
      <c r="B273" s="553" t="s">
        <v>452</v>
      </c>
    </row>
    <row r="274" spans="2:2" ht="16" customHeight="1">
      <c r="B274" s="553" t="s">
        <v>512</v>
      </c>
    </row>
    <row r="275" spans="2:2" ht="16" customHeight="1">
      <c r="B275" s="557"/>
    </row>
    <row r="276" spans="2:2" ht="16" customHeight="1"/>
  </sheetData>
  <mergeCells count="12">
    <mergeCell ref="B2:F2"/>
    <mergeCell ref="B25:F25"/>
    <mergeCell ref="B48:F48"/>
    <mergeCell ref="B71:F71"/>
    <mergeCell ref="B94:F94"/>
    <mergeCell ref="B117:F117"/>
    <mergeCell ref="B140:F140"/>
    <mergeCell ref="B163:F163"/>
    <mergeCell ref="B186:F186"/>
    <mergeCell ref="B209:F209"/>
    <mergeCell ref="B232:F232"/>
    <mergeCell ref="B255:F255"/>
  </mergeCells>
  <phoneticPr fontId="1" type="Hiragana"/>
  <pageMargins left="0.19685039370078738" right="0.19685039370078738" top="0.59055118110236215" bottom="0.59055118110236215" header="0.51181102362204722" footer="0.51181102362204722"/>
  <pageSetup paperSize="9"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EDBB9"/>
  </sheetPr>
  <dimension ref="A1:BV51"/>
  <sheetViews>
    <sheetView view="pageBreakPreview" topLeftCell="A19" zoomScale="70" zoomScaleNormal="84" zoomScaleSheetLayoutView="70" workbookViewId="0">
      <selection activeCell="AQ35" sqref="AQ35"/>
    </sheetView>
  </sheetViews>
  <sheetFormatPr defaultRowHeight="18"/>
  <cols>
    <col min="1" max="1" width="1.58203125" style="407" customWidth="1"/>
    <col min="2" max="2" width="4.625" style="407" customWidth="1"/>
    <col min="3" max="3" width="7" style="407" customWidth="1"/>
    <col min="4" max="4" width="1.25" style="407" customWidth="1"/>
    <col min="5" max="5" width="10.83203125" style="407" customWidth="1"/>
    <col min="6" max="6" width="1.25" style="407" customWidth="1"/>
    <col min="7" max="7" width="6.9140625" style="407" customWidth="1"/>
    <col min="8" max="8" width="2.33203125" style="407" customWidth="1"/>
    <col min="9" max="9" width="7.75" style="407" customWidth="1"/>
    <col min="10" max="10" width="4" style="407" customWidth="1"/>
    <col min="11" max="11" width="4.625" style="407" customWidth="1"/>
    <col min="12" max="12" width="10" style="407" customWidth="1"/>
    <col min="13" max="13" width="5" style="407" customWidth="1"/>
    <col min="14" max="14" width="8.25" style="407" customWidth="1"/>
    <col min="15" max="15" width="11.58203125" style="407" customWidth="1"/>
    <col min="16" max="16" width="2.08203125" style="407" customWidth="1"/>
    <col min="17" max="17" width="1.25" style="407" customWidth="1"/>
    <col min="18" max="19" width="1.58203125" style="407" customWidth="1"/>
    <col min="20" max="20" width="5.9140625" style="407" customWidth="1"/>
    <col min="21" max="21" width="3.25" style="407" customWidth="1"/>
    <col min="22" max="22" width="10.58203125" style="407" customWidth="1"/>
    <col min="23" max="23" width="1.58203125" style="407" customWidth="1"/>
    <col min="24" max="24" width="14.58203125" style="407" customWidth="1"/>
    <col min="25" max="25" width="1.83203125" style="407" customWidth="1"/>
    <col min="26" max="26" width="6.9140625" style="407" customWidth="1"/>
    <col min="27" max="27" width="18.6640625" style="407" customWidth="1"/>
    <col min="28" max="28" width="10.9140625" style="407" customWidth="1"/>
    <col min="29" max="29" width="13.4140625" style="407" customWidth="1"/>
    <col min="30" max="30" width="1.58203125" style="407" customWidth="1"/>
    <col min="31" max="31" width="1.625" style="407" customWidth="1"/>
    <col min="32" max="32" width="1.58203125" style="407" customWidth="1"/>
    <col min="33" max="33" width="2.625" style="407" customWidth="1"/>
    <col min="34" max="34" width="8.83203125" style="407" customWidth="1"/>
    <col min="35" max="35" width="10.25" style="407" customWidth="1"/>
    <col min="36" max="36" width="1.58203125" style="407" customWidth="1"/>
    <col min="37" max="37" width="14.25" style="407" customWidth="1"/>
    <col min="38" max="38" width="1.58203125" style="407" customWidth="1"/>
    <col min="39" max="39" width="3.1640625" style="407" customWidth="1"/>
    <col min="40" max="40" width="3.4140625" style="407" customWidth="1"/>
    <col min="41" max="41" width="7.1640625" style="407" customWidth="1"/>
    <col min="42" max="42" width="7.6640625" style="407" customWidth="1"/>
    <col min="43" max="43" width="11.08203125" style="407" customWidth="1"/>
    <col min="44" max="44" width="9" style="407" bestFit="1" customWidth="1"/>
    <col min="45" max="45" width="3.5" style="407" customWidth="1"/>
    <col min="46" max="47" width="1.625" style="407" customWidth="1"/>
    <col min="48" max="48" width="3.5" style="565" customWidth="1"/>
    <col min="49" max="49" width="1.625" style="565" customWidth="1"/>
    <col min="50" max="50" width="2.625" style="565" customWidth="1"/>
    <col min="51" max="51" width="5.625" style="565" customWidth="1"/>
    <col min="52" max="52" width="7" style="565" customWidth="1"/>
    <col min="53" max="60" width="9" style="565" bestFit="1" customWidth="1"/>
    <col min="61" max="61" width="3.5" style="565" customWidth="1"/>
    <col min="62" max="62" width="1.625" style="565" customWidth="1"/>
    <col min="63" max="63" width="2.625" style="565" customWidth="1"/>
    <col min="64" max="64" width="12" style="565" customWidth="1"/>
    <col min="65" max="72" width="9" style="565" bestFit="1" customWidth="1"/>
    <col min="73" max="73" width="3.5" style="565" customWidth="1"/>
    <col min="74" max="74" width="1.625" customWidth="1"/>
    <col min="75" max="16359" width="9" bestFit="1" customWidth="1"/>
  </cols>
  <sheetData>
    <row r="1" spans="1:73" ht="16" customHeight="1">
      <c r="A1" s="566" t="s">
        <v>717</v>
      </c>
      <c r="M1" s="459"/>
      <c r="N1" s="459"/>
      <c r="O1" s="459"/>
      <c r="P1" s="459"/>
      <c r="S1" s="566" t="s">
        <v>211</v>
      </c>
      <c r="AB1" s="459"/>
      <c r="AC1" s="459"/>
      <c r="AP1" s="526"/>
      <c r="AQ1" s="526"/>
      <c r="AR1" s="526"/>
      <c r="AV1" s="667"/>
      <c r="AW1" s="667"/>
      <c r="AX1" s="667"/>
      <c r="AY1" s="667"/>
      <c r="AZ1" s="667"/>
      <c r="BA1" s="667"/>
      <c r="BB1" s="667"/>
      <c r="BC1" s="667"/>
      <c r="BD1" s="667"/>
      <c r="BE1" s="667"/>
      <c r="BF1" s="667"/>
      <c r="BG1" s="667"/>
      <c r="BH1" s="669"/>
      <c r="BI1" s="667"/>
      <c r="BJ1" s="667"/>
      <c r="BK1" s="667"/>
      <c r="BL1" s="667"/>
      <c r="BM1" s="667"/>
      <c r="BN1" s="667"/>
      <c r="BO1" s="667"/>
      <c r="BP1" s="667"/>
      <c r="BQ1" s="667"/>
      <c r="BR1" s="667"/>
      <c r="BS1" s="667"/>
      <c r="BT1" s="669"/>
      <c r="BU1" s="667"/>
    </row>
    <row r="2" spans="1:73" ht="16" customHeight="1">
      <c r="AV2" s="667"/>
      <c r="AW2" s="667"/>
      <c r="AX2" s="667"/>
      <c r="AY2" s="161"/>
      <c r="AZ2" s="161"/>
      <c r="BA2" s="667"/>
      <c r="BB2" s="667"/>
      <c r="BC2" s="667"/>
      <c r="BD2" s="667"/>
      <c r="BE2" s="667"/>
      <c r="BF2" s="667"/>
      <c r="BG2" s="667"/>
      <c r="BH2" s="667"/>
      <c r="BI2" s="667"/>
      <c r="BJ2" s="667"/>
      <c r="BK2" s="667"/>
      <c r="BL2" s="667"/>
      <c r="BM2" s="667"/>
      <c r="BN2" s="667"/>
      <c r="BO2" s="667"/>
      <c r="BP2" s="667"/>
      <c r="BQ2" s="667"/>
      <c r="BR2" s="667"/>
      <c r="BS2" s="667"/>
      <c r="BT2" s="667"/>
      <c r="BU2" s="667"/>
    </row>
    <row r="3" spans="1:73" ht="16" customHeight="1">
      <c r="B3" s="435" t="s">
        <v>218</v>
      </c>
      <c r="C3" s="435"/>
      <c r="D3" s="435"/>
      <c r="E3" s="435"/>
      <c r="F3" s="435"/>
      <c r="G3" s="435"/>
      <c r="H3" s="435"/>
      <c r="I3" s="435"/>
      <c r="J3" s="435"/>
      <c r="K3" s="435"/>
      <c r="L3" s="435"/>
      <c r="M3" s="435"/>
      <c r="N3" s="435"/>
      <c r="O3" s="435"/>
      <c r="P3" s="435"/>
      <c r="Q3" s="435"/>
      <c r="Z3" s="627"/>
      <c r="AA3" s="627"/>
      <c r="AB3" s="627"/>
      <c r="AC3" s="627"/>
      <c r="AD3" s="627"/>
      <c r="AE3" s="627"/>
      <c r="AG3" s="435" t="s">
        <v>23</v>
      </c>
      <c r="AH3" s="435"/>
      <c r="AI3" s="435"/>
      <c r="AJ3" s="435"/>
      <c r="AK3" s="435"/>
      <c r="AL3" s="435"/>
      <c r="AM3" s="435"/>
      <c r="AN3" s="435"/>
      <c r="AO3" s="435"/>
      <c r="AP3" s="435"/>
      <c r="AQ3" s="435"/>
      <c r="AR3" s="435"/>
      <c r="AS3" s="435"/>
      <c r="AV3" s="667"/>
      <c r="AW3" s="667"/>
      <c r="AX3" s="667"/>
      <c r="AY3" s="667"/>
      <c r="AZ3" s="82"/>
      <c r="BA3" s="82"/>
      <c r="BB3" s="82"/>
      <c r="BC3" s="82"/>
      <c r="BD3" s="82"/>
      <c r="BE3" s="82"/>
      <c r="BF3" s="82"/>
      <c r="BG3" s="82"/>
      <c r="BH3" s="82"/>
      <c r="BI3" s="667"/>
      <c r="BJ3" s="667"/>
      <c r="BK3" s="667"/>
      <c r="BL3" s="667"/>
      <c r="BM3" s="667"/>
      <c r="BN3" s="667"/>
      <c r="BO3" s="667"/>
      <c r="BP3" s="667"/>
      <c r="BQ3" s="667"/>
      <c r="BR3" s="667"/>
      <c r="BS3" s="667"/>
      <c r="BT3" s="667"/>
      <c r="BU3" s="667"/>
    </row>
    <row r="4" spans="1:73" ht="16" customHeight="1">
      <c r="B4" s="435"/>
      <c r="C4" s="435"/>
      <c r="D4" s="435"/>
      <c r="E4" s="435"/>
      <c r="F4" s="435"/>
      <c r="G4" s="435"/>
      <c r="H4" s="435"/>
      <c r="I4" s="435"/>
      <c r="J4" s="435"/>
      <c r="K4" s="435"/>
      <c r="L4" s="435"/>
      <c r="M4" s="435"/>
      <c r="N4" s="435"/>
      <c r="O4" s="435"/>
      <c r="P4" s="435"/>
      <c r="Q4" s="435"/>
      <c r="Z4" s="627"/>
      <c r="AA4" s="627"/>
      <c r="AB4" s="627"/>
      <c r="AC4" s="627"/>
      <c r="AD4" s="627"/>
      <c r="AE4" s="627"/>
      <c r="AG4" s="435"/>
      <c r="AH4" s="435"/>
      <c r="AI4" s="435"/>
      <c r="AJ4" s="435"/>
      <c r="AK4" s="435"/>
      <c r="AL4" s="435"/>
      <c r="AM4" s="435"/>
      <c r="AN4" s="435"/>
      <c r="AO4" s="435"/>
      <c r="AP4" s="435"/>
      <c r="AQ4" s="435"/>
      <c r="AR4" s="435"/>
      <c r="AS4" s="435"/>
      <c r="AV4" s="667"/>
      <c r="AW4" s="667"/>
      <c r="AX4" s="667"/>
      <c r="AY4" s="667"/>
      <c r="AZ4" s="82"/>
      <c r="BA4" s="82"/>
      <c r="BB4" s="82"/>
      <c r="BC4" s="82"/>
      <c r="BD4" s="82"/>
      <c r="BE4" s="82"/>
      <c r="BF4" s="82"/>
      <c r="BG4" s="82"/>
      <c r="BH4" s="82"/>
      <c r="BI4" s="667"/>
      <c r="BJ4" s="667"/>
      <c r="BK4" s="667"/>
      <c r="BL4" s="667"/>
      <c r="BM4" s="667"/>
      <c r="BN4" s="667"/>
      <c r="BO4" s="667"/>
      <c r="BP4" s="667"/>
      <c r="BQ4" s="667"/>
      <c r="BR4" s="667"/>
      <c r="BS4" s="667"/>
      <c r="BT4" s="671"/>
      <c r="BU4" s="667"/>
    </row>
    <row r="5" spans="1:73" ht="16" customHeight="1">
      <c r="J5" s="597"/>
      <c r="K5" s="597"/>
      <c r="L5" s="597"/>
      <c r="M5" s="597"/>
      <c r="AC5" s="632"/>
      <c r="AG5" s="414"/>
      <c r="AH5" s="414"/>
      <c r="AI5" s="414"/>
      <c r="AJ5" s="414"/>
      <c r="AK5" s="414"/>
      <c r="AL5" s="414"/>
      <c r="AM5" s="414"/>
      <c r="AN5" s="414"/>
      <c r="AO5" s="414"/>
      <c r="AP5" s="414"/>
      <c r="AQ5" s="414"/>
      <c r="AR5" s="414"/>
      <c r="AS5" s="414"/>
      <c r="AV5" s="667"/>
      <c r="AW5" s="667"/>
      <c r="AX5" s="667"/>
      <c r="AY5" s="667"/>
      <c r="AZ5" s="667"/>
      <c r="BA5" s="667"/>
      <c r="BB5" s="667"/>
      <c r="BC5" s="667"/>
      <c r="BD5" s="667"/>
      <c r="BE5" s="667"/>
      <c r="BF5" s="667"/>
      <c r="BG5" s="667"/>
      <c r="BH5" s="671"/>
      <c r="BI5" s="667"/>
      <c r="BJ5" s="667"/>
      <c r="BK5" s="667"/>
      <c r="BL5" s="667"/>
      <c r="BM5" s="667"/>
      <c r="BN5" s="667"/>
      <c r="BO5" s="667"/>
      <c r="BP5" s="667"/>
      <c r="BQ5" s="667"/>
      <c r="BR5" s="667"/>
      <c r="BS5" s="667"/>
      <c r="BT5" s="667"/>
      <c r="BU5" s="667"/>
    </row>
    <row r="6" spans="1:73" ht="16" customHeight="1">
      <c r="A6" s="410"/>
      <c r="B6" s="410"/>
      <c r="C6" s="410"/>
      <c r="D6" s="410"/>
      <c r="E6" s="410"/>
      <c r="F6" s="410"/>
      <c r="G6" s="410"/>
      <c r="H6" s="410"/>
      <c r="I6" s="410"/>
      <c r="J6" s="410"/>
      <c r="K6" s="410"/>
      <c r="L6" s="410"/>
      <c r="M6" s="410"/>
      <c r="N6" s="410"/>
      <c r="O6" s="410"/>
      <c r="P6" s="410"/>
      <c r="Q6" s="410"/>
      <c r="AV6" s="667"/>
      <c r="AW6" s="667"/>
      <c r="AX6" s="667"/>
      <c r="AY6" s="667"/>
      <c r="AZ6" s="669"/>
      <c r="BA6" s="669"/>
      <c r="BB6" s="669"/>
      <c r="BC6" s="669"/>
      <c r="BD6" s="669"/>
      <c r="BE6" s="669"/>
      <c r="BF6" s="669"/>
      <c r="BG6" s="669"/>
      <c r="BH6" s="669"/>
      <c r="BI6" s="667"/>
      <c r="BJ6" s="667"/>
      <c r="BK6" s="667"/>
      <c r="BL6" s="667"/>
      <c r="BM6" s="667"/>
      <c r="BN6" s="667"/>
      <c r="BO6" s="667"/>
      <c r="BP6" s="667"/>
      <c r="BQ6" s="667"/>
      <c r="BR6" s="667"/>
      <c r="BS6" s="667"/>
      <c r="BT6" s="667"/>
      <c r="BU6" s="667"/>
    </row>
    <row r="7" spans="1:73" ht="16" customHeight="1">
      <c r="A7" s="410"/>
      <c r="B7" s="410"/>
      <c r="C7" s="410"/>
      <c r="D7" s="410"/>
      <c r="E7" s="410"/>
      <c r="F7" s="410"/>
      <c r="G7" s="410"/>
      <c r="H7" s="410"/>
      <c r="I7" s="410"/>
      <c r="J7" s="410"/>
      <c r="K7" s="410"/>
      <c r="L7" s="484" t="str">
        <f>IF('【入力】基本事項入力'!K3="",'【入力】基本事項入力'!Q7&amp;'【入力】基本事項入力'!R5&amp;"年　　月　　日",'【入力】基本事項入力'!K3)</f>
        <v>令和6年　　月　　日</v>
      </c>
      <c r="M7" s="484"/>
      <c r="N7" s="484"/>
      <c r="O7" s="484"/>
      <c r="P7" s="484"/>
      <c r="Q7" s="484"/>
      <c r="Z7" s="628"/>
      <c r="AA7" s="422"/>
      <c r="AB7" s="618" t="str">
        <f>IF(L7="","",L7)</f>
        <v>令和6年　　月　　日</v>
      </c>
      <c r="AC7" s="618"/>
      <c r="AD7" s="618"/>
      <c r="AP7" s="618" t="str">
        <f>IF(L7="","",L7)</f>
        <v>令和6年　　月　　日</v>
      </c>
      <c r="AQ7" s="618"/>
      <c r="AR7" s="618"/>
      <c r="AS7" s="618"/>
      <c r="AV7" s="667"/>
      <c r="AW7" s="667"/>
      <c r="AX7" s="667"/>
      <c r="AY7" s="667"/>
      <c r="AZ7" s="669"/>
      <c r="BA7" s="669"/>
      <c r="BB7" s="669"/>
      <c r="BC7" s="669"/>
      <c r="BD7" s="669"/>
      <c r="BE7" s="669"/>
      <c r="BF7" s="669"/>
      <c r="BG7" s="669"/>
      <c r="BH7" s="669"/>
      <c r="BI7" s="667"/>
      <c r="BJ7" s="667"/>
      <c r="BK7" s="667"/>
      <c r="BL7" s="667"/>
      <c r="BM7" s="667"/>
      <c r="BN7" s="667"/>
      <c r="BO7" s="678"/>
      <c r="BP7" s="678"/>
      <c r="BQ7" s="678"/>
      <c r="BR7" s="678"/>
      <c r="BS7" s="667"/>
      <c r="BT7" s="667"/>
      <c r="BU7" s="667"/>
    </row>
    <row r="8" spans="1:73" ht="16" customHeight="1">
      <c r="A8" s="410"/>
      <c r="B8" s="410"/>
      <c r="C8" s="410"/>
      <c r="D8" s="410"/>
      <c r="E8" s="410"/>
      <c r="F8" s="410"/>
      <c r="G8" s="410"/>
      <c r="H8" s="410"/>
      <c r="I8" s="410"/>
      <c r="J8" s="410"/>
      <c r="K8" s="410"/>
      <c r="L8" s="410"/>
      <c r="M8" s="410"/>
      <c r="N8" s="410"/>
      <c r="O8" s="410"/>
      <c r="P8" s="410"/>
      <c r="Q8" s="410"/>
      <c r="AN8" s="638"/>
      <c r="AO8" s="657"/>
      <c r="AP8" s="619"/>
      <c r="AQ8" s="619"/>
      <c r="AR8" s="619"/>
      <c r="AV8" s="161"/>
      <c r="AW8" s="161"/>
      <c r="AX8" s="667"/>
      <c r="AY8" s="667"/>
      <c r="AZ8" s="669"/>
      <c r="BA8" s="79"/>
      <c r="BB8" s="79"/>
      <c r="BC8" s="79"/>
      <c r="BD8" s="79"/>
      <c r="BE8" s="79"/>
      <c r="BF8" s="79"/>
      <c r="BG8" s="79"/>
      <c r="BH8" s="79"/>
      <c r="BI8" s="667"/>
      <c r="BJ8" s="667"/>
      <c r="BK8" s="667"/>
      <c r="BL8" s="667"/>
      <c r="BM8" s="667"/>
      <c r="BN8" s="667"/>
      <c r="BO8" s="678"/>
      <c r="BP8" s="678"/>
      <c r="BQ8" s="678"/>
      <c r="BR8" s="678"/>
      <c r="BS8" s="667"/>
      <c r="BT8" s="667"/>
      <c r="BU8" s="667"/>
    </row>
    <row r="9" spans="1:73" ht="16" customHeight="1">
      <c r="A9" s="410"/>
      <c r="B9" s="410"/>
      <c r="C9" s="413" t="s">
        <v>0</v>
      </c>
      <c r="D9" s="459" t="str">
        <f>IF('【入力】基本事項入力'!Q6="","",'【入力】基本事項入力'!Q6)</f>
        <v>清山　知憲</v>
      </c>
      <c r="E9" s="459"/>
      <c r="F9" s="459"/>
      <c r="G9" s="410" t="s">
        <v>161</v>
      </c>
      <c r="H9" s="427"/>
      <c r="J9" s="410"/>
      <c r="K9" s="410"/>
      <c r="L9" s="410"/>
      <c r="M9" s="410"/>
      <c r="N9" s="410"/>
      <c r="O9" s="410"/>
      <c r="P9" s="410"/>
      <c r="Q9" s="410"/>
      <c r="T9" s="614" t="s">
        <v>0</v>
      </c>
      <c r="U9" s="614"/>
      <c r="V9" s="513" t="str">
        <f>IF(D9="","",D9)</f>
        <v>清山　知憲</v>
      </c>
      <c r="W9" s="513"/>
      <c r="X9" s="407" t="s">
        <v>161</v>
      </c>
      <c r="AJ9" s="441"/>
      <c r="AK9" s="441"/>
      <c r="AL9" s="441"/>
      <c r="AM9" s="441"/>
      <c r="AN9" s="441"/>
      <c r="AO9" s="441"/>
      <c r="AP9" s="441"/>
      <c r="AV9" s="161"/>
      <c r="AW9" s="161"/>
      <c r="AX9" s="161"/>
      <c r="AY9" s="161"/>
      <c r="AZ9" s="669"/>
      <c r="BA9" s="79"/>
      <c r="BB9" s="79"/>
      <c r="BC9" s="79"/>
      <c r="BD9" s="79"/>
      <c r="BE9" s="79"/>
      <c r="BF9" s="79"/>
      <c r="BG9" s="79"/>
      <c r="BH9" s="79"/>
      <c r="BI9" s="161"/>
      <c r="BJ9" s="161"/>
      <c r="BK9" s="667"/>
      <c r="BL9" s="667"/>
      <c r="BM9" s="667"/>
      <c r="BN9" s="667"/>
      <c r="BO9" s="667"/>
      <c r="BP9" s="667"/>
      <c r="BQ9" s="667"/>
      <c r="BR9" s="667"/>
      <c r="BS9" s="667"/>
      <c r="BT9" s="667"/>
      <c r="BU9" s="667"/>
    </row>
    <row r="10" spans="1:73" ht="16" customHeight="1">
      <c r="A10" s="410"/>
      <c r="B10" s="410"/>
      <c r="C10" s="410"/>
      <c r="D10" s="410"/>
      <c r="E10" s="410"/>
      <c r="F10" s="410"/>
      <c r="G10" s="410"/>
      <c r="H10" s="410"/>
      <c r="I10" s="410"/>
      <c r="J10" s="410"/>
      <c r="K10" s="410"/>
      <c r="L10" s="526"/>
      <c r="M10" s="526"/>
      <c r="N10" s="526"/>
      <c r="O10" s="526"/>
      <c r="P10" s="526"/>
      <c r="Q10" s="410"/>
      <c r="Y10" s="410"/>
      <c r="Z10" s="410"/>
      <c r="AA10" s="410"/>
      <c r="AB10" s="410"/>
      <c r="AC10" s="434"/>
      <c r="AH10" s="407" t="s">
        <v>0</v>
      </c>
      <c r="AI10" s="513" t="str">
        <f>IF(D9="","",D9)</f>
        <v>清山　知憲</v>
      </c>
      <c r="AJ10" s="407" t="s">
        <v>161</v>
      </c>
      <c r="AV10" s="667"/>
      <c r="AW10" s="667"/>
      <c r="AX10" s="161"/>
      <c r="AY10" s="161"/>
      <c r="AZ10" s="669"/>
      <c r="BA10" s="79"/>
      <c r="BB10" s="79"/>
      <c r="BC10" s="79"/>
      <c r="BD10" s="79"/>
      <c r="BE10" s="79"/>
      <c r="BF10" s="79"/>
      <c r="BG10" s="79"/>
      <c r="BH10" s="79"/>
      <c r="BI10" s="161"/>
      <c r="BJ10" s="161"/>
      <c r="BK10" s="667"/>
      <c r="BL10" s="667"/>
      <c r="BM10" s="667"/>
      <c r="BN10" s="667"/>
      <c r="BO10" s="667"/>
      <c r="BP10" s="667"/>
      <c r="BQ10" s="667"/>
      <c r="BR10" s="679"/>
      <c r="BS10" s="680"/>
      <c r="BT10" s="681"/>
      <c r="BU10" s="667"/>
    </row>
    <row r="11" spans="1:73" ht="16" customHeight="1">
      <c r="A11" s="410"/>
      <c r="B11" s="410"/>
      <c r="C11" s="410"/>
      <c r="D11" s="410"/>
      <c r="E11" s="410"/>
      <c r="F11" s="410"/>
      <c r="G11" s="410"/>
      <c r="H11" s="410"/>
      <c r="I11" s="410"/>
      <c r="J11" s="410"/>
      <c r="K11" s="410"/>
      <c r="L11" s="410"/>
      <c r="M11" s="410"/>
      <c r="N11" s="410"/>
      <c r="O11" s="410"/>
      <c r="P11" s="413"/>
      <c r="Q11" s="410"/>
      <c r="T11" s="410"/>
      <c r="U11" s="410"/>
      <c r="V11" s="410"/>
      <c r="W11" s="410"/>
      <c r="X11" s="410"/>
      <c r="Y11" s="410"/>
      <c r="Z11" s="410"/>
      <c r="AA11" s="459"/>
      <c r="AB11" s="459"/>
      <c r="AC11" s="459"/>
      <c r="AP11" s="660"/>
      <c r="AQ11" s="660"/>
      <c r="AR11" s="660"/>
      <c r="AV11" s="667"/>
      <c r="AW11" s="667"/>
      <c r="AX11" s="667"/>
      <c r="AY11" s="667"/>
      <c r="AZ11" s="669"/>
      <c r="BA11" s="79"/>
      <c r="BB11" s="79"/>
      <c r="BC11" s="79"/>
      <c r="BD11" s="79"/>
      <c r="BE11" s="79"/>
      <c r="BF11" s="79"/>
      <c r="BG11" s="79"/>
      <c r="BH11" s="79"/>
      <c r="BI11" s="667"/>
      <c r="BJ11" s="667"/>
      <c r="BK11" s="667"/>
      <c r="BL11" s="667"/>
      <c r="BM11" s="667"/>
      <c r="BN11" s="667"/>
      <c r="BO11" s="667"/>
      <c r="BP11" s="667"/>
      <c r="BQ11" s="667"/>
      <c r="BR11" s="667"/>
      <c r="BS11" s="667"/>
      <c r="BT11" s="667"/>
      <c r="BU11" s="667"/>
    </row>
    <row r="12" spans="1:73" ht="16" customHeight="1">
      <c r="A12" s="410"/>
      <c r="B12" s="410"/>
      <c r="C12" s="410"/>
      <c r="D12" s="410"/>
      <c r="E12" s="410"/>
      <c r="F12" s="455"/>
      <c r="G12" s="467"/>
      <c r="H12" s="467"/>
      <c r="I12" s="467"/>
      <c r="J12" s="598"/>
      <c r="K12" s="598"/>
      <c r="L12" s="598"/>
      <c r="M12" s="598"/>
      <c r="N12" s="598"/>
      <c r="O12" s="598" t="str">
        <f>IF('【入力】基本事項入力'!$G$9="","",'【入力】基本事項入力'!$G$9)</f>
        <v/>
      </c>
      <c r="P12" s="598"/>
      <c r="Q12" s="488"/>
      <c r="V12" s="410"/>
      <c r="W12" s="410"/>
      <c r="X12" s="410"/>
      <c r="Y12" s="410"/>
      <c r="Z12" s="410"/>
      <c r="AA12" s="410"/>
      <c r="AB12" s="410"/>
      <c r="AC12" s="413"/>
      <c r="AN12" s="526"/>
      <c r="AO12" s="526"/>
      <c r="AP12" s="526"/>
      <c r="AQ12" s="526"/>
      <c r="AV12" s="667"/>
      <c r="AW12" s="667"/>
      <c r="AX12" s="667"/>
      <c r="AY12" s="667"/>
      <c r="AZ12" s="669"/>
      <c r="BA12" s="79"/>
      <c r="BB12" s="79"/>
      <c r="BC12" s="79"/>
      <c r="BD12" s="79"/>
      <c r="BE12" s="79"/>
      <c r="BF12" s="79"/>
      <c r="BG12" s="79"/>
      <c r="BH12" s="79"/>
      <c r="BI12" s="667"/>
      <c r="BJ12" s="667"/>
      <c r="BK12" s="667"/>
      <c r="BL12" s="161"/>
      <c r="BM12" s="79"/>
      <c r="BN12" s="79"/>
      <c r="BO12" s="161"/>
      <c r="BP12" s="161"/>
      <c r="BQ12" s="161"/>
      <c r="BR12" s="161"/>
      <c r="BS12" s="161"/>
      <c r="BT12" s="161"/>
      <c r="BU12" s="667"/>
    </row>
    <row r="13" spans="1:73" ht="16" customHeight="1">
      <c r="A13" s="410"/>
      <c r="B13" s="410"/>
      <c r="C13" s="410"/>
      <c r="D13" s="410"/>
      <c r="F13" s="457"/>
      <c r="G13" s="585" t="s">
        <v>239</v>
      </c>
      <c r="H13" s="585"/>
      <c r="I13" s="585"/>
      <c r="J13" s="470" t="s">
        <v>37</v>
      </c>
      <c r="K13" s="470"/>
      <c r="L13" s="470" t="str">
        <f>IF('【入力】基本事項入力'!$E$9="","",'【入力】基本事項入力'!$E$9)</f>
        <v/>
      </c>
      <c r="M13" s="470"/>
      <c r="N13" s="470" t="str">
        <f>IF('【入力】基本事項入力'!$F$9="","",'【入力】基本事項入力'!$F$9)</f>
        <v/>
      </c>
      <c r="O13" s="470"/>
      <c r="P13" s="470"/>
      <c r="Q13" s="489"/>
      <c r="W13" s="455"/>
      <c r="X13" s="467"/>
      <c r="Y13" s="467"/>
      <c r="Z13" s="467"/>
      <c r="AA13" s="598"/>
      <c r="AB13" s="598"/>
      <c r="AC13" s="598"/>
      <c r="AD13" s="633"/>
      <c r="AE13" s="635"/>
      <c r="AF13" s="525"/>
      <c r="AH13" s="614"/>
      <c r="AI13" s="614"/>
      <c r="AJ13" s="644"/>
      <c r="AK13" s="648"/>
      <c r="AL13" s="648"/>
      <c r="AM13" s="648"/>
      <c r="AN13" s="648"/>
      <c r="AO13" s="648"/>
      <c r="AP13" s="661"/>
      <c r="AQ13" s="661" t="str">
        <f>IF('【入力】基本事項入力'!$F$9="","",'【入力】基本事項入力'!$F$9)</f>
        <v/>
      </c>
      <c r="AR13" s="661" t="str">
        <f>IF('【入力】基本事項入力'!$G$9="","",'【入力】基本事項入力'!$G$9)</f>
        <v/>
      </c>
      <c r="AS13" s="661"/>
      <c r="AT13" s="516"/>
      <c r="AV13" s="667"/>
      <c r="AW13" s="667"/>
      <c r="AX13" s="667"/>
      <c r="AY13" s="667"/>
      <c r="AZ13" s="669"/>
      <c r="BA13" s="79"/>
      <c r="BB13" s="79"/>
      <c r="BC13" s="79"/>
      <c r="BD13" s="79"/>
      <c r="BE13" s="79"/>
      <c r="BF13" s="79"/>
      <c r="BG13" s="79"/>
      <c r="BH13" s="79"/>
      <c r="BI13" s="667"/>
      <c r="BJ13" s="667"/>
      <c r="BK13" s="667"/>
      <c r="BL13" s="161"/>
      <c r="BM13" s="161"/>
      <c r="BN13" s="161"/>
      <c r="BO13" s="161"/>
      <c r="BP13" s="161"/>
      <c r="BQ13" s="161"/>
      <c r="BR13" s="161"/>
      <c r="BS13" s="161"/>
      <c r="BT13" s="668"/>
      <c r="BU13" s="667"/>
    </row>
    <row r="14" spans="1:73" ht="16" customHeight="1">
      <c r="A14" s="410"/>
      <c r="B14" s="410"/>
      <c r="C14" s="410"/>
      <c r="D14" s="410"/>
      <c r="E14" s="410"/>
      <c r="F14" s="456"/>
      <c r="G14" s="495"/>
      <c r="H14" s="586"/>
      <c r="I14" s="586"/>
      <c r="J14" s="599"/>
      <c r="K14" s="599"/>
      <c r="L14" s="599"/>
      <c r="M14" s="599"/>
      <c r="N14" s="599"/>
      <c r="O14" s="459"/>
      <c r="P14" s="410"/>
      <c r="Q14" s="489"/>
      <c r="W14" s="457"/>
      <c r="X14" s="624" t="s">
        <v>724</v>
      </c>
      <c r="Y14" s="410"/>
      <c r="Z14" s="629" t="s">
        <v>37</v>
      </c>
      <c r="AA14" s="470" t="str">
        <f>IF(J12="","",J12)</f>
        <v/>
      </c>
      <c r="AB14" s="470" t="str">
        <f>IF(M12="","",M12)</f>
        <v/>
      </c>
      <c r="AC14" s="470"/>
      <c r="AD14" s="634"/>
      <c r="AE14" s="635"/>
      <c r="AF14" s="525"/>
      <c r="AJ14" s="645"/>
      <c r="AK14" s="637" t="s">
        <v>239</v>
      </c>
      <c r="AL14" s="637"/>
      <c r="AM14" s="652" t="s">
        <v>37</v>
      </c>
      <c r="AN14" s="652"/>
      <c r="AO14" s="658" t="str">
        <f>IF(J12="","",J12)</f>
        <v/>
      </c>
      <c r="AP14" s="658"/>
      <c r="AQ14" s="654" t="str">
        <f>IF(M12="","",M12)</f>
        <v/>
      </c>
      <c r="AR14" s="654"/>
      <c r="AS14" s="654"/>
      <c r="AT14" s="666"/>
      <c r="AU14" s="614"/>
      <c r="AV14" s="667"/>
      <c r="AW14" s="667"/>
      <c r="AX14" s="667"/>
      <c r="AY14" s="667"/>
      <c r="AZ14" s="669"/>
      <c r="BA14" s="79"/>
      <c r="BB14" s="79"/>
      <c r="BC14" s="79"/>
      <c r="BD14" s="79"/>
      <c r="BE14" s="79"/>
      <c r="BF14" s="79"/>
      <c r="BG14" s="79"/>
      <c r="BH14" s="79"/>
      <c r="BI14" s="667"/>
      <c r="BJ14" s="667"/>
      <c r="BK14" s="667"/>
      <c r="BL14" s="667"/>
      <c r="BM14" s="667"/>
      <c r="BN14" s="667"/>
      <c r="BO14" s="667"/>
      <c r="BP14" s="667"/>
      <c r="BQ14" s="667"/>
      <c r="BR14" s="667"/>
      <c r="BS14" s="667"/>
      <c r="BT14" s="667"/>
      <c r="BU14" s="667"/>
    </row>
    <row r="15" spans="1:73" ht="16" customHeight="1">
      <c r="A15" s="410"/>
      <c r="B15" s="410"/>
      <c r="C15" s="410"/>
      <c r="D15" s="410"/>
      <c r="E15" s="410"/>
      <c r="F15" s="456"/>
      <c r="G15" s="586"/>
      <c r="H15" s="586"/>
      <c r="I15" s="586"/>
      <c r="J15" s="476" t="str">
        <f>IF('【入力】基本事項入力'!G9="","",'【入力】基本事項入力'!G9)</f>
        <v/>
      </c>
      <c r="K15" s="476"/>
      <c r="L15" s="476"/>
      <c r="M15" s="476"/>
      <c r="N15" s="476"/>
      <c r="O15" s="476"/>
      <c r="P15" s="476"/>
      <c r="Q15" s="489"/>
      <c r="W15" s="456"/>
      <c r="X15" s="451"/>
      <c r="Y15" s="495"/>
      <c r="Z15" s="410"/>
      <c r="AA15" s="630"/>
      <c r="AB15" s="410"/>
      <c r="AC15" s="410"/>
      <c r="AD15" s="489"/>
      <c r="AJ15" s="645"/>
      <c r="AK15" s="619"/>
      <c r="AL15" s="619"/>
      <c r="AO15" s="659"/>
      <c r="AP15" s="659"/>
      <c r="AQ15" s="659"/>
      <c r="AR15" s="659"/>
      <c r="AS15" s="659"/>
      <c r="AT15" s="666"/>
      <c r="AV15" s="667"/>
      <c r="AW15" s="667"/>
      <c r="AX15" s="667"/>
      <c r="AY15" s="667"/>
      <c r="AZ15" s="669"/>
      <c r="BA15" s="79"/>
      <c r="BB15" s="79"/>
      <c r="BC15" s="79"/>
      <c r="BD15" s="79"/>
      <c r="BE15" s="79"/>
      <c r="BF15" s="79"/>
      <c r="BG15" s="79"/>
      <c r="BH15" s="79"/>
      <c r="BI15" s="667"/>
      <c r="BJ15" s="667"/>
      <c r="BK15" s="667"/>
      <c r="BL15" s="667"/>
      <c r="BM15" s="667"/>
      <c r="BN15" s="667"/>
      <c r="BO15" s="667"/>
      <c r="BP15" s="667"/>
      <c r="BQ15" s="667"/>
      <c r="BR15" s="667"/>
      <c r="BS15" s="667"/>
      <c r="BT15" s="667"/>
      <c r="BU15" s="667"/>
    </row>
    <row r="16" spans="1:73" ht="16" customHeight="1">
      <c r="A16" s="410"/>
      <c r="B16" s="410"/>
      <c r="C16" s="410"/>
      <c r="D16" s="410"/>
      <c r="E16" s="410"/>
      <c r="F16" s="456"/>
      <c r="G16" s="586"/>
      <c r="H16" s="586"/>
      <c r="I16" s="586"/>
      <c r="J16" s="503"/>
      <c r="K16" s="503"/>
      <c r="L16" s="503"/>
      <c r="M16" s="503"/>
      <c r="N16" s="503"/>
      <c r="O16" s="427"/>
      <c r="P16" s="410"/>
      <c r="Q16" s="489"/>
      <c r="W16" s="456"/>
      <c r="X16" s="460"/>
      <c r="Y16" s="586"/>
      <c r="Z16" s="476" t="str">
        <f>IF(O12="","",O12)</f>
        <v/>
      </c>
      <c r="AA16" s="476"/>
      <c r="AB16" s="476"/>
      <c r="AC16" s="476"/>
      <c r="AD16" s="489"/>
      <c r="AJ16" s="645"/>
      <c r="AK16" s="619"/>
      <c r="AL16" s="619"/>
      <c r="AM16" s="653" t="str">
        <f>IF(O12="","",O12)</f>
        <v/>
      </c>
      <c r="AN16" s="653"/>
      <c r="AO16" s="653"/>
      <c r="AP16" s="653"/>
      <c r="AQ16" s="653"/>
      <c r="AR16" s="653"/>
      <c r="AS16" s="653"/>
      <c r="AT16" s="666"/>
      <c r="AV16" s="667"/>
      <c r="AW16" s="667"/>
      <c r="AX16" s="667"/>
      <c r="AY16" s="667"/>
      <c r="AZ16" s="669"/>
      <c r="BA16" s="79"/>
      <c r="BB16" s="79"/>
      <c r="BC16" s="79"/>
      <c r="BD16" s="79"/>
      <c r="BE16" s="79"/>
      <c r="BF16" s="79"/>
      <c r="BG16" s="79"/>
      <c r="BH16" s="79"/>
      <c r="BI16" s="667"/>
      <c r="BJ16" s="667"/>
      <c r="BK16" s="667"/>
      <c r="BL16" s="667"/>
      <c r="BM16" s="339"/>
      <c r="BN16" s="161"/>
      <c r="BO16" s="161"/>
      <c r="BP16" s="161"/>
      <c r="BQ16" s="161"/>
      <c r="BR16" s="161"/>
      <c r="BS16" s="161"/>
      <c r="BT16" s="668"/>
      <c r="BU16" s="667"/>
    </row>
    <row r="17" spans="1:74" ht="16" customHeight="1">
      <c r="A17" s="410"/>
      <c r="B17" s="410"/>
      <c r="C17" s="410"/>
      <c r="D17" s="410"/>
      <c r="F17" s="584"/>
      <c r="G17" s="585" t="s">
        <v>725</v>
      </c>
      <c r="H17" s="585"/>
      <c r="I17" s="585"/>
      <c r="J17" s="476" t="str">
        <f>IF('【入力】基本事項入力'!$C$6="","",'【入力】基本事項入力'!$C$6)</f>
        <v/>
      </c>
      <c r="K17" s="476"/>
      <c r="L17" s="476"/>
      <c r="M17" s="476"/>
      <c r="N17" s="476"/>
      <c r="O17" s="476"/>
      <c r="P17" s="487" t="s">
        <v>457</v>
      </c>
      <c r="Q17" s="489"/>
      <c r="W17" s="456"/>
      <c r="X17" s="460"/>
      <c r="Y17" s="586"/>
      <c r="Z17" s="410"/>
      <c r="AA17" s="631"/>
      <c r="AB17" s="410"/>
      <c r="AC17" s="410"/>
      <c r="AD17" s="489"/>
      <c r="AJ17" s="646"/>
      <c r="AK17" s="619"/>
      <c r="AL17" s="619"/>
      <c r="AM17" s="619"/>
      <c r="AQ17" s="662"/>
      <c r="AT17" s="517"/>
      <c r="AV17" s="667"/>
      <c r="AW17" s="667"/>
      <c r="AX17" s="667"/>
      <c r="AY17" s="667"/>
      <c r="AZ17" s="669"/>
      <c r="BA17" s="79"/>
      <c r="BB17" s="79"/>
      <c r="BC17" s="79"/>
      <c r="BD17" s="79"/>
      <c r="BE17" s="79"/>
      <c r="BF17" s="79"/>
      <c r="BG17" s="79"/>
      <c r="BH17" s="79"/>
      <c r="BI17" s="667"/>
      <c r="BJ17" s="667"/>
      <c r="BK17" s="667"/>
      <c r="BL17" s="667"/>
      <c r="BM17" s="339"/>
      <c r="BN17" s="161"/>
      <c r="BO17" s="161"/>
      <c r="BP17" s="161"/>
      <c r="BQ17" s="161"/>
      <c r="BR17" s="161"/>
      <c r="BS17" s="161"/>
      <c r="BT17" s="161"/>
      <c r="BU17" s="667"/>
    </row>
    <row r="18" spans="1:74" ht="16" customHeight="1">
      <c r="A18" s="410"/>
      <c r="B18" s="410"/>
      <c r="C18" s="410"/>
      <c r="D18" s="410"/>
      <c r="E18" s="410"/>
      <c r="F18" s="456"/>
      <c r="G18" s="410"/>
      <c r="H18" s="410"/>
      <c r="I18" s="410"/>
      <c r="J18" s="599"/>
      <c r="K18" s="599"/>
      <c r="L18" s="599"/>
      <c r="M18" s="599"/>
      <c r="N18" s="599"/>
      <c r="O18" s="599"/>
      <c r="P18" s="410"/>
      <c r="Q18" s="489"/>
      <c r="W18" s="457"/>
      <c r="X18" s="624" t="s">
        <v>727</v>
      </c>
      <c r="Y18" s="410"/>
      <c r="Z18" s="476" t="str">
        <f>IF(J14="","",J14)</f>
        <v/>
      </c>
      <c r="AA18" s="476"/>
      <c r="AB18" s="476"/>
      <c r="AC18" s="487" t="s">
        <v>457</v>
      </c>
      <c r="AD18" s="489"/>
      <c r="AJ18" s="645"/>
      <c r="AK18" s="636" t="s">
        <v>727</v>
      </c>
      <c r="AL18" s="636"/>
      <c r="AM18" s="654" t="str">
        <f>IF('【入力】基本事項入力'!$C$6="","",'【入力】基本事項入力'!$C$6)</f>
        <v/>
      </c>
      <c r="AN18" s="654"/>
      <c r="AO18" s="654"/>
      <c r="AP18" s="654"/>
      <c r="AQ18" s="654"/>
      <c r="AR18" s="664"/>
      <c r="AS18" s="665" t="s">
        <v>457</v>
      </c>
      <c r="AT18" s="517"/>
      <c r="AV18" s="667"/>
      <c r="AW18" s="667"/>
      <c r="AX18" s="667"/>
      <c r="AY18" s="667"/>
      <c r="AZ18" s="669"/>
      <c r="BA18" s="79"/>
      <c r="BB18" s="79"/>
      <c r="BC18" s="79"/>
      <c r="BD18" s="79"/>
      <c r="BE18" s="79"/>
      <c r="BF18" s="79"/>
      <c r="BG18" s="79"/>
      <c r="BH18" s="79"/>
      <c r="BI18" s="667"/>
      <c r="BJ18" s="667"/>
      <c r="BK18" s="667"/>
      <c r="BL18" s="667"/>
      <c r="BM18" s="339"/>
      <c r="BN18" s="161"/>
      <c r="BO18" s="79"/>
      <c r="BP18" s="79"/>
      <c r="BQ18" s="339"/>
      <c r="BR18" s="161"/>
      <c r="BS18" s="161"/>
      <c r="BT18" s="161"/>
      <c r="BU18" s="667"/>
    </row>
    <row r="19" spans="1:74" ht="16" customHeight="1">
      <c r="A19" s="410"/>
      <c r="B19" s="410"/>
      <c r="C19" s="410"/>
      <c r="D19" s="410"/>
      <c r="F19" s="457"/>
      <c r="G19" s="585" t="s">
        <v>726</v>
      </c>
      <c r="H19" s="585"/>
      <c r="I19" s="585"/>
      <c r="J19" s="476" t="str">
        <f>IF('【入力】基本事項入力'!$F$9="","",'【入力】基本事項入力'!$F$9)</f>
        <v/>
      </c>
      <c r="K19" s="476"/>
      <c r="L19" s="476"/>
      <c r="M19" s="476"/>
      <c r="N19" s="476"/>
      <c r="O19" s="476"/>
      <c r="P19" s="476"/>
      <c r="Q19" s="489"/>
      <c r="W19" s="456"/>
      <c r="X19" s="460"/>
      <c r="Y19" s="410"/>
      <c r="Z19" s="410"/>
      <c r="AA19" s="599" t="str">
        <f>IF(J18="","",J18)</f>
        <v/>
      </c>
      <c r="AB19" s="599"/>
      <c r="AC19" s="410"/>
      <c r="AD19" s="489"/>
      <c r="AJ19" s="646"/>
      <c r="AK19" s="619"/>
      <c r="AL19" s="619"/>
      <c r="AM19" s="619"/>
      <c r="AP19" s="441" t="str">
        <f>IF('【入力】基本事項入力'!$C$7="","",'【入力】基本事項入力'!$C$7)</f>
        <v/>
      </c>
      <c r="AQ19" s="663"/>
      <c r="AR19" s="663"/>
      <c r="AT19" s="517"/>
      <c r="AV19" s="667"/>
      <c r="AW19" s="667"/>
      <c r="AX19" s="667"/>
      <c r="AY19" s="667"/>
      <c r="AZ19" s="669"/>
      <c r="BA19" s="79"/>
      <c r="BB19" s="79"/>
      <c r="BC19" s="79"/>
      <c r="BD19" s="79"/>
      <c r="BE19" s="79"/>
      <c r="BF19" s="79"/>
      <c r="BG19" s="79"/>
      <c r="BH19" s="79"/>
      <c r="BI19" s="667"/>
      <c r="BJ19" s="667"/>
      <c r="BK19" s="667"/>
      <c r="BL19" s="667"/>
      <c r="BM19" s="161"/>
      <c r="BN19" s="161"/>
      <c r="BO19" s="161"/>
      <c r="BP19" s="161"/>
      <c r="BQ19" s="161"/>
      <c r="BR19" s="161"/>
      <c r="BS19" s="161"/>
      <c r="BT19" s="161"/>
      <c r="BU19" s="667"/>
    </row>
    <row r="20" spans="1:74" ht="16" customHeight="1">
      <c r="A20" s="410"/>
      <c r="B20" s="410"/>
      <c r="C20" s="410"/>
      <c r="D20" s="410"/>
      <c r="E20" s="410"/>
      <c r="F20" s="458"/>
      <c r="G20" s="473"/>
      <c r="H20" s="473"/>
      <c r="I20" s="473"/>
      <c r="J20" s="473"/>
      <c r="K20" s="473"/>
      <c r="L20" s="473"/>
      <c r="M20" s="473"/>
      <c r="N20" s="473"/>
      <c r="O20" s="473"/>
      <c r="P20" s="473"/>
      <c r="Q20" s="490"/>
      <c r="W20" s="457"/>
      <c r="X20" s="624" t="s">
        <v>480</v>
      </c>
      <c r="Y20" s="410"/>
      <c r="Z20" s="476" t="str">
        <f>IF(J18="","",J18)</f>
        <v/>
      </c>
      <c r="AA20" s="476"/>
      <c r="AB20" s="476"/>
      <c r="AC20" s="476"/>
      <c r="AD20" s="489"/>
      <c r="AJ20" s="645"/>
      <c r="AK20" s="637" t="s">
        <v>498</v>
      </c>
      <c r="AL20" s="637"/>
      <c r="AM20" s="655" t="str">
        <f>IF(J18="","",J18)</f>
        <v/>
      </c>
      <c r="AN20" s="655"/>
      <c r="AO20" s="655"/>
      <c r="AP20" s="655"/>
      <c r="AQ20" s="655"/>
      <c r="AR20" s="655"/>
      <c r="AS20" s="655"/>
      <c r="AT20" s="517"/>
      <c r="AV20" s="667"/>
      <c r="AW20" s="667"/>
      <c r="AX20" s="667"/>
      <c r="AY20" s="667"/>
      <c r="AZ20" s="669"/>
      <c r="BA20" s="79"/>
      <c r="BB20" s="79"/>
      <c r="BC20" s="79"/>
      <c r="BD20" s="79"/>
      <c r="BE20" s="79"/>
      <c r="BF20" s="79"/>
      <c r="BG20" s="79"/>
      <c r="BH20" s="79"/>
      <c r="BI20" s="667"/>
      <c r="BJ20" s="667"/>
      <c r="BK20" s="667"/>
      <c r="BL20" s="667"/>
      <c r="BM20" s="161"/>
      <c r="BN20" s="161"/>
      <c r="BO20" s="161"/>
      <c r="BP20" s="161"/>
      <c r="BQ20" s="161"/>
      <c r="BR20" s="161"/>
      <c r="BS20" s="161"/>
      <c r="BT20" s="161"/>
      <c r="BU20" s="667"/>
    </row>
    <row r="21" spans="1:74" ht="16" customHeight="1">
      <c r="W21" s="458"/>
      <c r="X21" s="473"/>
      <c r="Y21" s="473"/>
      <c r="Z21" s="473"/>
      <c r="AA21" s="473"/>
      <c r="AB21" s="473"/>
      <c r="AC21" s="473"/>
      <c r="AD21" s="490"/>
      <c r="AJ21" s="647"/>
      <c r="AK21" s="649"/>
      <c r="AL21" s="649"/>
      <c r="AM21" s="649"/>
      <c r="AN21" s="649"/>
      <c r="AO21" s="649"/>
      <c r="AP21" s="649"/>
      <c r="AQ21" s="649"/>
      <c r="AR21" s="649"/>
      <c r="AS21" s="649"/>
      <c r="AT21" s="518"/>
      <c r="AV21" s="667"/>
      <c r="AW21" s="667"/>
      <c r="AX21" s="667"/>
      <c r="AY21" s="667"/>
      <c r="AZ21" s="669"/>
      <c r="BA21" s="79"/>
      <c r="BB21" s="79"/>
      <c r="BC21" s="79"/>
      <c r="BD21" s="79"/>
      <c r="BE21" s="79"/>
      <c r="BF21" s="79"/>
      <c r="BG21" s="79"/>
      <c r="BH21" s="79"/>
      <c r="BI21" s="667"/>
      <c r="BJ21" s="667"/>
      <c r="BK21" s="667"/>
      <c r="BL21" s="667"/>
      <c r="BM21" s="161"/>
      <c r="BN21" s="161"/>
      <c r="BO21" s="161"/>
      <c r="BP21" s="161"/>
      <c r="BQ21" s="161"/>
      <c r="BR21" s="161"/>
      <c r="BS21" s="161"/>
      <c r="BT21" s="161"/>
      <c r="BU21" s="667"/>
    </row>
    <row r="22" spans="1:74" ht="16" customHeight="1">
      <c r="A22" s="409"/>
      <c r="B22" s="567" t="str">
        <f>IF('【入力】基本事項入力'!R5="",'【入力】基本事項入力'!Q7&amp;"　　年度",'【入力】基本事項入力'!Q7&amp;'【入力】基本事項入力'!R5&amp;"年度")</f>
        <v>令和6年度</v>
      </c>
      <c r="C22" s="567"/>
      <c r="D22" s="441" t="s">
        <v>720</v>
      </c>
      <c r="E22" s="583"/>
      <c r="F22" s="583"/>
      <c r="H22" s="587"/>
      <c r="I22" s="587"/>
      <c r="J22" s="587"/>
      <c r="K22" s="587"/>
      <c r="L22" s="587"/>
      <c r="M22" s="587"/>
      <c r="N22" s="587"/>
      <c r="O22" s="587"/>
      <c r="P22" s="587"/>
      <c r="Q22" s="587"/>
      <c r="T22" s="441"/>
      <c r="U22" s="441"/>
      <c r="V22" s="526"/>
      <c r="W22" s="526"/>
      <c r="X22" s="526"/>
      <c r="Y22" s="526"/>
      <c r="Z22" s="441"/>
      <c r="AA22" s="441"/>
      <c r="AB22" s="441"/>
      <c r="AC22" s="441"/>
      <c r="AH22" s="636"/>
      <c r="AV22" s="667"/>
      <c r="AW22" s="667"/>
      <c r="AX22" s="667"/>
      <c r="AY22" s="667"/>
      <c r="AZ22" s="669"/>
      <c r="BA22" s="79"/>
      <c r="BB22" s="79"/>
      <c r="BC22" s="79"/>
      <c r="BD22" s="79"/>
      <c r="BE22" s="79"/>
      <c r="BF22" s="79"/>
      <c r="BG22" s="79"/>
      <c r="BH22" s="79"/>
      <c r="BI22" s="667"/>
      <c r="BJ22" s="667"/>
      <c r="BK22" s="667"/>
      <c r="BL22" s="667"/>
      <c r="BM22" s="161"/>
      <c r="BN22" s="161"/>
      <c r="BO22" s="161"/>
      <c r="BP22" s="161"/>
      <c r="BQ22" s="161"/>
      <c r="BR22" s="161"/>
      <c r="BS22" s="161"/>
      <c r="BT22" s="161"/>
      <c r="BU22" s="667"/>
    </row>
    <row r="23" spans="1:74" ht="16" customHeight="1">
      <c r="A23" s="410"/>
      <c r="B23" s="407" t="s">
        <v>647</v>
      </c>
      <c r="T23" s="615"/>
      <c r="U23" s="615"/>
      <c r="V23" s="615"/>
      <c r="W23" s="615"/>
      <c r="X23" s="615"/>
      <c r="Y23" s="615"/>
      <c r="Z23" s="427"/>
      <c r="AA23" s="526"/>
      <c r="AB23" s="434"/>
      <c r="AC23" s="434"/>
      <c r="AH23" s="637"/>
      <c r="AV23" s="667"/>
      <c r="AW23" s="667"/>
      <c r="AX23" s="667"/>
      <c r="AY23" s="667"/>
      <c r="AZ23" s="669"/>
      <c r="BA23" s="79"/>
      <c r="BB23" s="79"/>
      <c r="BC23" s="79"/>
      <c r="BD23" s="79"/>
      <c r="BE23" s="79"/>
      <c r="BF23" s="79"/>
      <c r="BG23" s="79"/>
      <c r="BH23" s="79"/>
      <c r="BI23" s="667"/>
      <c r="BJ23" s="667"/>
      <c r="BK23" s="667"/>
      <c r="BL23" s="667"/>
      <c r="BM23" s="161"/>
      <c r="BN23" s="161"/>
      <c r="BO23" s="161"/>
      <c r="BP23" s="161"/>
      <c r="BQ23" s="161"/>
      <c r="BR23" s="161"/>
      <c r="BS23" s="161"/>
      <c r="BT23" s="161"/>
      <c r="BU23" s="667"/>
    </row>
    <row r="24" spans="1:74" ht="16" customHeight="1">
      <c r="A24" s="410"/>
      <c r="T24" s="615"/>
      <c r="U24" s="615"/>
      <c r="V24" s="615"/>
      <c r="W24" s="615"/>
      <c r="X24" s="615"/>
      <c r="Y24" s="615"/>
      <c r="Z24" s="427"/>
      <c r="AA24" s="526"/>
      <c r="AB24" s="441"/>
      <c r="AC24" s="434"/>
      <c r="AH24" s="637"/>
      <c r="AV24" s="667"/>
      <c r="AW24" s="667"/>
      <c r="AX24" s="667"/>
      <c r="AY24" s="667"/>
      <c r="AZ24" s="669"/>
      <c r="BA24" s="79"/>
      <c r="BB24" s="79"/>
      <c r="BC24" s="79"/>
      <c r="BD24" s="79"/>
      <c r="BE24" s="79"/>
      <c r="BF24" s="79"/>
      <c r="BG24" s="79"/>
      <c r="BH24" s="79"/>
      <c r="BI24" s="667"/>
      <c r="BJ24" s="667"/>
      <c r="BK24" s="667"/>
      <c r="BL24" s="667"/>
      <c r="BM24" s="667"/>
      <c r="BN24" s="667"/>
      <c r="BO24" s="667"/>
      <c r="BP24" s="667"/>
      <c r="BQ24" s="667"/>
      <c r="BR24" s="667"/>
      <c r="BS24" s="667"/>
      <c r="BT24" s="667"/>
      <c r="BU24" s="667"/>
    </row>
    <row r="25" spans="1:74" ht="16" customHeight="1">
      <c r="T25" s="450" t="s">
        <v>246</v>
      </c>
      <c r="U25" s="450"/>
      <c r="V25" s="450"/>
      <c r="W25" s="450"/>
      <c r="X25" s="450"/>
      <c r="Y25" s="450"/>
      <c r="Z25" s="450"/>
      <c r="AA25" s="450"/>
      <c r="AB25" s="450"/>
      <c r="AC25" s="450"/>
      <c r="AD25" s="450"/>
      <c r="AH25" s="638" t="str">
        <f>IF('【入力】基本事項入力'!T22="",'【入力】基本事項入力'!S22&amp;"　　年",'【入力】基本事項入力'!S22&amp;'【入力】基本事項入力'!T22&amp;"年")</f>
        <v>令和5年</v>
      </c>
      <c r="AI25" s="641">
        <f>IF('【入力】基本事項入力'!U22="","　　月　　日",'【入力】基本事項入力'!U22)</f>
        <v>45169</v>
      </c>
      <c r="AJ25" s="441" t="s">
        <v>69</v>
      </c>
      <c r="AK25" s="619"/>
      <c r="AL25" s="619"/>
      <c r="AM25" s="619"/>
      <c r="AN25" s="620" t="str">
        <f>IF('【入力】基本事項入力'!R5="",'【入力】基本事項入力'!Q7&amp;"　　年度",'【入力】基本事項入力'!Q7&amp;'【入力】基本事項入力'!R5-1&amp;"年度")</f>
        <v>令和5年度</v>
      </c>
      <c r="AO25" s="620"/>
      <c r="AP25" s="407" t="s">
        <v>721</v>
      </c>
      <c r="AV25" s="667"/>
      <c r="AW25" s="667"/>
      <c r="AX25" s="667"/>
      <c r="AY25" s="667"/>
      <c r="AZ25" s="669"/>
      <c r="BA25" s="79"/>
      <c r="BB25" s="79"/>
      <c r="BC25" s="79"/>
      <c r="BD25" s="79"/>
      <c r="BE25" s="79"/>
      <c r="BF25" s="79"/>
      <c r="BG25" s="79"/>
      <c r="BH25" s="79"/>
      <c r="BI25" s="667"/>
      <c r="BJ25" s="667"/>
      <c r="BK25" s="667"/>
      <c r="BL25" s="667"/>
      <c r="BM25" s="667"/>
      <c r="BN25" s="667"/>
      <c r="BO25" s="667"/>
      <c r="BP25" s="667"/>
      <c r="BQ25" s="667"/>
      <c r="BR25" s="667"/>
      <c r="BS25" s="667"/>
      <c r="BT25" s="667"/>
      <c r="BU25" s="667"/>
    </row>
    <row r="26" spans="1:74" ht="16" customHeight="1">
      <c r="E26" s="427" t="s">
        <v>251</v>
      </c>
      <c r="F26" s="427"/>
      <c r="G26" s="427"/>
      <c r="H26" s="454"/>
      <c r="I26" s="454"/>
      <c r="J26" s="454"/>
      <c r="K26" s="454"/>
      <c r="L26" s="454"/>
      <c r="M26" s="454"/>
      <c r="N26" s="459" t="s">
        <v>180</v>
      </c>
      <c r="O26" s="513"/>
      <c r="R26" s="410"/>
      <c r="T26" s="450"/>
      <c r="U26" s="450"/>
      <c r="V26" s="450"/>
      <c r="W26" s="450"/>
      <c r="X26" s="450"/>
      <c r="Y26" s="450"/>
      <c r="Z26" s="450"/>
      <c r="AA26" s="450"/>
      <c r="AB26" s="450"/>
      <c r="AC26" s="450"/>
      <c r="AD26" s="450"/>
      <c r="AG26" s="407" t="s">
        <v>722</v>
      </c>
      <c r="AI26" s="441"/>
      <c r="AV26" s="667"/>
      <c r="AW26" s="667"/>
      <c r="AX26" s="667"/>
      <c r="AY26" s="667"/>
      <c r="AZ26" s="669"/>
      <c r="BA26" s="79"/>
      <c r="BB26" s="79"/>
      <c r="BC26" s="79"/>
      <c r="BD26" s="79"/>
      <c r="BE26" s="79"/>
      <c r="BF26" s="79"/>
      <c r="BG26" s="79"/>
      <c r="BH26" s="79"/>
      <c r="BI26" s="667"/>
      <c r="BJ26" s="667"/>
      <c r="BK26" s="161"/>
      <c r="BL26" s="79"/>
      <c r="BM26" s="79"/>
      <c r="BN26" s="79"/>
      <c r="BO26" s="79"/>
      <c r="BP26" s="338"/>
      <c r="BQ26" s="338"/>
      <c r="BR26" s="338"/>
      <c r="BS26" s="338"/>
      <c r="BT26" s="338"/>
      <c r="BU26" s="338"/>
      <c r="BV26" s="449"/>
    </row>
    <row r="27" spans="1:74" ht="16" customHeight="1">
      <c r="E27" s="427"/>
      <c r="F27" s="427"/>
      <c r="G27" s="427"/>
      <c r="H27" s="499"/>
      <c r="I27" s="499"/>
      <c r="J27" s="499"/>
      <c r="K27" s="499"/>
      <c r="L27" s="499"/>
      <c r="M27" s="499"/>
      <c r="N27" s="459"/>
      <c r="O27" s="513"/>
      <c r="T27" s="616"/>
      <c r="U27" s="616"/>
      <c r="V27" s="616"/>
      <c r="W27" s="616"/>
      <c r="X27" s="616"/>
      <c r="Y27" s="616"/>
      <c r="Z27" s="616"/>
      <c r="AA27" s="616"/>
      <c r="AB27" s="616"/>
      <c r="AC27" s="616"/>
      <c r="AD27" s="616"/>
      <c r="AG27" s="407" t="s">
        <v>440</v>
      </c>
      <c r="AU27" s="483"/>
      <c r="AV27" s="667"/>
      <c r="AW27" s="667"/>
      <c r="AX27" s="667"/>
      <c r="AY27" s="667"/>
      <c r="AZ27" s="669"/>
      <c r="BA27" s="79"/>
      <c r="BB27" s="79"/>
      <c r="BC27" s="79"/>
      <c r="BD27" s="79"/>
      <c r="BE27" s="79"/>
      <c r="BF27" s="79"/>
      <c r="BG27" s="79"/>
      <c r="BH27" s="79"/>
      <c r="BI27" s="667"/>
      <c r="BJ27" s="667"/>
      <c r="BK27" s="161"/>
      <c r="BL27" s="161"/>
      <c r="BM27" s="161"/>
      <c r="BN27" s="161"/>
      <c r="BO27" s="161"/>
      <c r="BP27" s="161"/>
      <c r="BQ27" s="161"/>
      <c r="BR27" s="161"/>
      <c r="BS27" s="161"/>
      <c r="BT27" s="161"/>
      <c r="BU27" s="161"/>
      <c r="BV27" s="77"/>
    </row>
    <row r="28" spans="1:74" ht="16" customHeight="1">
      <c r="E28" s="427"/>
      <c r="F28" s="427"/>
      <c r="G28" s="427"/>
      <c r="H28" s="588"/>
      <c r="I28" s="588"/>
      <c r="J28" s="588"/>
      <c r="K28" s="588"/>
      <c r="L28" s="588"/>
      <c r="M28" s="588"/>
      <c r="N28" s="427"/>
      <c r="O28" s="513"/>
      <c r="T28" s="526"/>
      <c r="U28" s="513"/>
      <c r="V28" s="427"/>
      <c r="W28" s="427"/>
      <c r="X28" s="427"/>
      <c r="Y28" s="427"/>
      <c r="Z28" s="427"/>
      <c r="AA28" s="427"/>
      <c r="AB28" s="427"/>
      <c r="AC28" s="427"/>
      <c r="AU28" s="410"/>
      <c r="AV28" s="667"/>
      <c r="AW28" s="667"/>
      <c r="AX28" s="667"/>
      <c r="AY28" s="667"/>
      <c r="AZ28" s="669"/>
      <c r="BA28" s="79"/>
      <c r="BB28" s="79"/>
      <c r="BC28" s="79"/>
      <c r="BD28" s="79"/>
      <c r="BE28" s="79"/>
      <c r="BF28" s="79"/>
      <c r="BG28" s="79"/>
      <c r="BH28" s="79"/>
      <c r="BI28" s="667"/>
      <c r="BJ28" s="667"/>
      <c r="BK28" s="667"/>
      <c r="BL28" s="161"/>
      <c r="BM28" s="667"/>
      <c r="BN28" s="667"/>
      <c r="BO28" s="667"/>
      <c r="BP28" s="667"/>
      <c r="BQ28" s="667"/>
      <c r="BR28" s="667"/>
      <c r="BS28" s="667"/>
      <c r="BT28" s="667"/>
      <c r="BU28" s="667"/>
    </row>
    <row r="29" spans="1:74" ht="16" customHeight="1">
      <c r="T29" s="491"/>
      <c r="U29" s="491"/>
      <c r="AF29" s="483"/>
      <c r="AG29" s="587"/>
      <c r="AH29" s="636"/>
      <c r="AI29" s="618"/>
      <c r="AT29" s="409"/>
      <c r="AV29" s="667"/>
      <c r="AW29" s="667"/>
      <c r="AX29" s="667"/>
      <c r="AY29" s="667"/>
      <c r="AZ29" s="669"/>
      <c r="BA29" s="79"/>
      <c r="BB29" s="79"/>
      <c r="BC29" s="79"/>
      <c r="BD29" s="79"/>
      <c r="BE29" s="79"/>
      <c r="BF29" s="79"/>
      <c r="BG29" s="79"/>
      <c r="BH29" s="79"/>
      <c r="BI29" s="667"/>
      <c r="BJ29" s="667"/>
      <c r="BK29" s="667"/>
      <c r="BL29" s="667"/>
      <c r="BM29" s="161"/>
      <c r="BN29" s="161"/>
      <c r="BO29" s="667"/>
      <c r="BP29" s="667"/>
      <c r="BQ29" s="667"/>
      <c r="BR29" s="667"/>
      <c r="BS29" s="667"/>
      <c r="BT29" s="667"/>
      <c r="BU29" s="667"/>
    </row>
    <row r="30" spans="1:74" ht="16" customHeight="1">
      <c r="B30" s="568" t="s">
        <v>257</v>
      </c>
      <c r="C30" s="568"/>
      <c r="D30" s="568"/>
      <c r="E30" s="568"/>
      <c r="F30" s="568"/>
      <c r="G30" s="568"/>
      <c r="H30" s="589"/>
      <c r="I30" s="589"/>
      <c r="M30" s="427" t="s">
        <v>72</v>
      </c>
      <c r="N30" s="427"/>
      <c r="O30" s="427"/>
      <c r="P30" s="427"/>
      <c r="V30" s="620" t="str">
        <f>B22</f>
        <v>令和6年度</v>
      </c>
      <c r="W30" s="620"/>
      <c r="X30" s="614" t="s">
        <v>252</v>
      </c>
      <c r="Y30" s="441"/>
      <c r="AF30" s="483"/>
      <c r="AT30" s="410"/>
      <c r="AV30" s="667"/>
      <c r="AW30" s="667"/>
      <c r="AX30" s="667"/>
      <c r="AY30" s="667"/>
      <c r="AZ30" s="669"/>
      <c r="BA30" s="79"/>
      <c r="BB30" s="79"/>
      <c r="BC30" s="79"/>
      <c r="BD30" s="79"/>
      <c r="BE30" s="79"/>
      <c r="BF30" s="79"/>
      <c r="BG30" s="79"/>
      <c r="BH30" s="79"/>
      <c r="BI30" s="667"/>
      <c r="BJ30" s="667"/>
      <c r="BK30" s="667"/>
      <c r="BL30" s="667"/>
      <c r="BM30" s="161"/>
      <c r="BN30" s="161"/>
      <c r="BO30" s="667"/>
      <c r="BP30" s="667"/>
      <c r="BQ30" s="667"/>
      <c r="BR30" s="667"/>
      <c r="BS30" s="667"/>
      <c r="BT30" s="667"/>
      <c r="BU30" s="667"/>
    </row>
    <row r="31" spans="1:74" ht="16" customHeight="1">
      <c r="B31" s="569"/>
      <c r="C31" s="569"/>
      <c r="D31" s="569"/>
      <c r="E31" s="569"/>
      <c r="F31" s="569"/>
      <c r="G31" s="569"/>
      <c r="H31" s="589"/>
      <c r="I31" s="589"/>
      <c r="M31" s="605"/>
      <c r="N31" s="605"/>
      <c r="O31" s="605"/>
      <c r="P31" s="605"/>
      <c r="T31" s="441"/>
      <c r="U31" s="441"/>
      <c r="V31" s="441"/>
      <c r="W31" s="441"/>
      <c r="X31" s="441"/>
      <c r="Y31" s="441"/>
      <c r="Z31" s="441"/>
      <c r="AA31" s="441"/>
      <c r="AB31" s="441"/>
      <c r="AC31" s="441"/>
      <c r="AD31" s="441"/>
      <c r="AE31" s="409"/>
      <c r="AF31" s="410"/>
      <c r="AH31" s="407" t="s">
        <v>189</v>
      </c>
      <c r="AV31" s="667"/>
      <c r="AW31" s="667"/>
      <c r="AX31" s="667"/>
      <c r="AY31" s="667"/>
      <c r="AZ31" s="669"/>
      <c r="BA31" s="79"/>
      <c r="BB31" s="79"/>
      <c r="BC31" s="79"/>
      <c r="BD31" s="79"/>
      <c r="BE31" s="79"/>
      <c r="BF31" s="79"/>
      <c r="BG31" s="79"/>
      <c r="BH31" s="79"/>
      <c r="BI31" s="667"/>
      <c r="BJ31" s="667"/>
      <c r="BK31" s="667"/>
      <c r="BL31" s="161"/>
      <c r="BM31" s="667"/>
      <c r="BN31" s="667"/>
      <c r="BO31" s="667"/>
      <c r="BP31" s="667"/>
      <c r="BQ31" s="667"/>
      <c r="BR31" s="667"/>
      <c r="BS31" s="667"/>
      <c r="BT31" s="667"/>
      <c r="BU31" s="667"/>
    </row>
    <row r="32" spans="1:74" ht="16" customHeight="1">
      <c r="B32" s="464" t="s">
        <v>254</v>
      </c>
      <c r="C32" s="464"/>
      <c r="D32" s="464"/>
      <c r="E32" s="464"/>
      <c r="F32" s="464"/>
      <c r="G32" s="464"/>
      <c r="H32" s="464"/>
      <c r="I32" s="464"/>
      <c r="J32" s="464"/>
      <c r="K32" s="464" t="s">
        <v>264</v>
      </c>
      <c r="L32" s="464"/>
      <c r="M32" s="606" t="s">
        <v>73</v>
      </c>
      <c r="N32" s="608"/>
      <c r="O32" s="606" t="s">
        <v>266</v>
      </c>
      <c r="P32" s="611"/>
      <c r="Q32" s="608"/>
      <c r="T32" s="617"/>
      <c r="U32" s="617"/>
      <c r="V32" s="617"/>
      <c r="W32" s="617"/>
      <c r="X32" s="617"/>
      <c r="Y32" s="617"/>
      <c r="Z32" s="513"/>
      <c r="AA32" s="526"/>
      <c r="AB32" s="441"/>
      <c r="AC32" s="618"/>
      <c r="AE32" s="483"/>
      <c r="AV32" s="667"/>
      <c r="AW32" s="667"/>
      <c r="AX32" s="667"/>
      <c r="AY32" s="667"/>
      <c r="AZ32" s="669"/>
      <c r="BA32" s="79"/>
      <c r="BB32" s="79"/>
      <c r="BC32" s="79"/>
      <c r="BD32" s="79"/>
      <c r="BE32" s="79"/>
      <c r="BF32" s="79"/>
      <c r="BG32" s="79"/>
      <c r="BH32" s="79"/>
      <c r="BI32" s="667"/>
      <c r="BJ32" s="667"/>
      <c r="BK32" s="667"/>
      <c r="BL32" s="667"/>
      <c r="BM32" s="667"/>
      <c r="BN32" s="667"/>
      <c r="BO32" s="667"/>
      <c r="BP32" s="667"/>
      <c r="BQ32" s="667"/>
      <c r="BR32" s="667"/>
      <c r="BS32" s="667"/>
      <c r="BT32" s="667"/>
      <c r="BU32" s="667"/>
    </row>
    <row r="33" spans="2:73" ht="16" customHeight="1">
      <c r="B33" s="464"/>
      <c r="C33" s="538"/>
      <c r="D33" s="538"/>
      <c r="E33" s="538"/>
      <c r="F33" s="538"/>
      <c r="G33" s="538"/>
      <c r="H33" s="538"/>
      <c r="I33" s="538"/>
      <c r="J33" s="538"/>
      <c r="K33" s="538"/>
      <c r="L33" s="538"/>
      <c r="M33" s="424" t="s">
        <v>274</v>
      </c>
      <c r="N33" s="424"/>
      <c r="O33" s="609"/>
      <c r="P33" s="605"/>
      <c r="Q33" s="613"/>
      <c r="T33" s="526"/>
      <c r="U33" s="526"/>
      <c r="V33" s="526"/>
      <c r="W33" s="526"/>
      <c r="X33" s="526"/>
      <c r="Y33" s="526"/>
      <c r="Z33" s="526"/>
      <c r="AA33" s="526"/>
      <c r="AB33" s="526"/>
      <c r="AC33" s="526"/>
      <c r="AD33" s="526"/>
      <c r="AE33" s="410"/>
      <c r="AH33" s="639" t="s">
        <v>192</v>
      </c>
      <c r="AI33" s="642" t="str">
        <f>IF('【入力】基本事項入力'!R5="",'【入力】基本事項入力'!Q7&amp;"　　年度",'【入力】基本事項入力'!Q5&amp;'【入力】基本事項入力'!T22&amp;"年度")</f>
        <v>令和5年度</v>
      </c>
      <c r="AJ33" s="642"/>
      <c r="AK33" s="650" t="s">
        <v>253</v>
      </c>
      <c r="AM33" s="650"/>
      <c r="AN33" s="441"/>
      <c r="AO33" s="441"/>
      <c r="AP33" s="441"/>
      <c r="AV33" s="667"/>
      <c r="AW33" s="667"/>
      <c r="AX33" s="667"/>
      <c r="AY33" s="667"/>
      <c r="AZ33" s="669"/>
      <c r="BA33" s="79"/>
      <c r="BB33" s="79"/>
      <c r="BC33" s="79"/>
      <c r="BD33" s="79"/>
      <c r="BE33" s="79"/>
      <c r="BF33" s="79"/>
      <c r="BG33" s="79"/>
      <c r="BH33" s="79"/>
      <c r="BI33" s="667"/>
      <c r="BJ33" s="667"/>
      <c r="BK33" s="667"/>
      <c r="BL33" s="672"/>
      <c r="BM33" s="675"/>
      <c r="BN33" s="161"/>
      <c r="BO33" s="161"/>
      <c r="BP33" s="667"/>
      <c r="BQ33" s="667"/>
      <c r="BR33" s="667"/>
      <c r="BS33" s="667"/>
      <c r="BT33" s="667"/>
      <c r="BU33" s="667"/>
    </row>
    <row r="34" spans="2:73" ht="16" customHeight="1">
      <c r="B34" s="570" t="s">
        <v>275</v>
      </c>
      <c r="C34" s="573" t="s">
        <v>64</v>
      </c>
      <c r="D34" s="579"/>
      <c r="E34" s="579"/>
      <c r="F34" s="579"/>
      <c r="G34" s="579"/>
      <c r="H34" s="579" t="str">
        <f>IF('【入力】基本事項入力'!F16="","",'【入力】基本事項入力'!F16)</f>
        <v/>
      </c>
      <c r="I34" s="591"/>
      <c r="J34" s="600" t="s">
        <v>276</v>
      </c>
      <c r="K34" s="603" t="s">
        <v>115</v>
      </c>
      <c r="L34" s="604" t="str">
        <f>IF(SUM(H34:I39)=0,"",SUM(H34:I39))</f>
        <v/>
      </c>
      <c r="M34" s="607">
        <v>1560</v>
      </c>
      <c r="N34" s="607"/>
      <c r="O34" s="610"/>
      <c r="P34" s="612" t="s">
        <v>180</v>
      </c>
      <c r="Q34" s="464"/>
      <c r="S34" s="409"/>
      <c r="W34" s="621"/>
      <c r="X34" s="625"/>
      <c r="Y34" s="621"/>
      <c r="Z34" s="621"/>
      <c r="AA34" s="621"/>
      <c r="AC34" s="441"/>
      <c r="AD34" s="441"/>
      <c r="AH34" s="640"/>
      <c r="AI34" s="622"/>
      <c r="AM34" s="656"/>
      <c r="AV34" s="667"/>
      <c r="AW34" s="667"/>
      <c r="AX34" s="667"/>
      <c r="AY34" s="667"/>
      <c r="AZ34" s="669"/>
      <c r="BA34" s="79"/>
      <c r="BB34" s="79"/>
      <c r="BC34" s="79"/>
      <c r="BD34" s="79"/>
      <c r="BE34" s="79"/>
      <c r="BF34" s="79"/>
      <c r="BG34" s="79"/>
      <c r="BH34" s="79"/>
      <c r="BI34" s="667"/>
      <c r="BJ34" s="667"/>
      <c r="BK34" s="667"/>
      <c r="BL34" s="673"/>
      <c r="BM34" s="79"/>
      <c r="BN34" s="79"/>
      <c r="BO34" s="79"/>
      <c r="BP34" s="79"/>
      <c r="BQ34" s="79"/>
      <c r="BR34" s="79"/>
      <c r="BS34" s="667"/>
      <c r="BT34" s="667"/>
      <c r="BU34" s="667"/>
    </row>
    <row r="35" spans="2:73" ht="16" customHeight="1">
      <c r="B35" s="571"/>
      <c r="C35" s="574"/>
      <c r="D35" s="464"/>
      <c r="E35" s="464"/>
      <c r="F35" s="464"/>
      <c r="G35" s="464"/>
      <c r="H35" s="464"/>
      <c r="I35" s="592"/>
      <c r="J35" s="601"/>
      <c r="K35" s="603"/>
      <c r="L35" s="604"/>
      <c r="M35" s="607"/>
      <c r="N35" s="607"/>
      <c r="O35" s="610"/>
      <c r="P35" s="612"/>
      <c r="Q35" s="464"/>
      <c r="S35" s="410"/>
      <c r="T35" s="441"/>
      <c r="U35" s="441"/>
      <c r="V35" s="621"/>
      <c r="W35" s="621"/>
      <c r="X35" s="526" t="s">
        <v>268</v>
      </c>
      <c r="Y35" s="626"/>
      <c r="Z35" s="626"/>
      <c r="AA35" s="626"/>
      <c r="AB35" s="407" t="s">
        <v>180</v>
      </c>
      <c r="AC35" s="410"/>
      <c r="AD35" s="410"/>
      <c r="AH35" s="639" t="s">
        <v>200</v>
      </c>
      <c r="AI35" s="643" t="str">
        <f>IF('【入力】基本事項入力'!R5="",'【入力】基本事項入力'!Q7&amp;"　　年度",'【入力】基本事項入力'!Q5&amp;'【入力】基本事項入力'!T22&amp;"年度")</f>
        <v>令和5年度</v>
      </c>
      <c r="AJ35" s="643"/>
      <c r="AK35" s="619" t="s">
        <v>723</v>
      </c>
      <c r="AL35" s="651"/>
      <c r="AM35" s="651"/>
      <c r="AV35" s="667"/>
      <c r="AW35" s="667"/>
      <c r="AX35" s="667"/>
      <c r="AY35" s="667"/>
      <c r="AZ35" s="669"/>
      <c r="BA35" s="79"/>
      <c r="BB35" s="79"/>
      <c r="BC35" s="79"/>
      <c r="BD35" s="79"/>
      <c r="BE35" s="79"/>
      <c r="BF35" s="79"/>
      <c r="BG35" s="79"/>
      <c r="BH35" s="79"/>
      <c r="BI35" s="667"/>
      <c r="BJ35" s="667"/>
      <c r="BK35" s="667"/>
      <c r="BL35" s="672"/>
      <c r="BM35" s="79"/>
      <c r="BN35" s="79"/>
      <c r="BO35" s="338"/>
      <c r="BP35" s="79"/>
      <c r="BQ35" s="79"/>
      <c r="BR35" s="79"/>
      <c r="BS35" s="667"/>
      <c r="BT35" s="667"/>
      <c r="BU35" s="667"/>
    </row>
    <row r="36" spans="2:73" ht="16" customHeight="1">
      <c r="B36" s="571"/>
      <c r="C36" s="575" t="s">
        <v>278</v>
      </c>
      <c r="D36" s="580"/>
      <c r="E36" s="580"/>
      <c r="F36" s="580"/>
      <c r="G36" s="580"/>
      <c r="H36" s="590" t="str">
        <f>IF('【入力】基本事項入力'!F17="","",'【入力】基本事項入力'!F17)</f>
        <v/>
      </c>
      <c r="I36" s="593"/>
      <c r="J36" s="601" t="s">
        <v>276</v>
      </c>
      <c r="K36" s="603"/>
      <c r="L36" s="604"/>
      <c r="M36" s="607">
        <v>1800</v>
      </c>
      <c r="N36" s="607"/>
      <c r="O36" s="610"/>
      <c r="P36" s="612" t="s">
        <v>180</v>
      </c>
      <c r="Q36" s="464"/>
      <c r="T36" s="503"/>
      <c r="U36" s="503"/>
      <c r="V36" s="427"/>
      <c r="W36" s="427"/>
      <c r="X36" s="427"/>
      <c r="Y36" s="503"/>
      <c r="AH36" s="636"/>
      <c r="AV36" s="667"/>
      <c r="AW36" s="667"/>
      <c r="AX36" s="667"/>
      <c r="AY36" s="667"/>
      <c r="AZ36" s="669"/>
      <c r="BA36" s="79"/>
      <c r="BB36" s="79"/>
      <c r="BC36" s="79"/>
      <c r="BD36" s="79"/>
      <c r="BE36" s="79"/>
      <c r="BF36" s="79"/>
      <c r="BG36" s="79"/>
      <c r="BH36" s="79"/>
      <c r="BI36" s="667"/>
      <c r="BJ36" s="667"/>
      <c r="BK36" s="667"/>
      <c r="BL36" s="674"/>
      <c r="BM36" s="79"/>
      <c r="BN36" s="79"/>
      <c r="BO36" s="79"/>
      <c r="BP36" s="79"/>
      <c r="BQ36" s="79"/>
      <c r="BR36" s="79"/>
      <c r="BS36" s="667"/>
      <c r="BT36" s="667"/>
      <c r="BU36" s="667"/>
    </row>
    <row r="37" spans="2:73" ht="16" customHeight="1">
      <c r="B37" s="571"/>
      <c r="C37" s="575"/>
      <c r="D37" s="580"/>
      <c r="E37" s="580"/>
      <c r="F37" s="580"/>
      <c r="G37" s="580"/>
      <c r="H37" s="590"/>
      <c r="I37" s="593"/>
      <c r="J37" s="601"/>
      <c r="K37" s="603"/>
      <c r="L37" s="604"/>
      <c r="M37" s="607"/>
      <c r="N37" s="607"/>
      <c r="O37" s="610"/>
      <c r="P37" s="612"/>
      <c r="Q37" s="464"/>
      <c r="T37" s="526"/>
      <c r="U37" s="513"/>
      <c r="V37" s="427"/>
      <c r="W37" s="427"/>
      <c r="X37" s="427"/>
      <c r="Y37" s="427"/>
      <c r="Z37" s="427"/>
      <c r="AA37" s="427"/>
      <c r="AB37" s="427"/>
      <c r="AC37" s="427"/>
      <c r="AV37" s="667"/>
      <c r="AW37" s="667"/>
      <c r="AX37" s="667"/>
      <c r="AY37" s="667"/>
      <c r="AZ37" s="669"/>
      <c r="BA37" s="79"/>
      <c r="BB37" s="79"/>
      <c r="BC37" s="79"/>
      <c r="BD37" s="79"/>
      <c r="BE37" s="79"/>
      <c r="BF37" s="79"/>
      <c r="BG37" s="79"/>
      <c r="BH37" s="79"/>
      <c r="BI37" s="667"/>
      <c r="BJ37" s="667"/>
      <c r="BK37" s="667"/>
      <c r="BL37" s="674"/>
      <c r="BM37" s="79"/>
      <c r="BN37" s="79"/>
      <c r="BO37" s="79"/>
      <c r="BP37" s="79"/>
      <c r="BQ37" s="79"/>
      <c r="BR37" s="79"/>
      <c r="BS37" s="667"/>
      <c r="BT37" s="667"/>
      <c r="BU37" s="667"/>
    </row>
    <row r="38" spans="2:73" ht="16" customHeight="1">
      <c r="B38" s="571"/>
      <c r="C38" s="575" t="s">
        <v>279</v>
      </c>
      <c r="D38" s="580"/>
      <c r="E38" s="580"/>
      <c r="F38" s="580"/>
      <c r="G38" s="580"/>
      <c r="H38" s="580" t="str">
        <f>IF('【入力】基本事項入力'!F18="","",'【入力】基本事項入力'!F18)</f>
        <v/>
      </c>
      <c r="I38" s="594"/>
      <c r="J38" s="601" t="s">
        <v>276</v>
      </c>
      <c r="K38" s="603"/>
      <c r="L38" s="604"/>
      <c r="M38" s="607">
        <v>2600</v>
      </c>
      <c r="N38" s="607"/>
      <c r="O38" s="610"/>
      <c r="P38" s="612" t="s">
        <v>180</v>
      </c>
      <c r="Q38" s="464"/>
      <c r="R38" s="409"/>
      <c r="T38" s="526"/>
      <c r="U38" s="513"/>
      <c r="V38" s="427"/>
      <c r="W38" s="427"/>
      <c r="X38" s="427"/>
      <c r="Y38" s="427"/>
      <c r="Z38" s="427"/>
      <c r="AA38" s="427"/>
      <c r="AB38" s="427"/>
      <c r="AC38" s="427"/>
      <c r="AV38" s="667"/>
      <c r="AW38" s="667"/>
      <c r="AX38" s="667"/>
      <c r="AY38" s="161"/>
      <c r="AZ38" s="669"/>
      <c r="BA38" s="79"/>
      <c r="BB38" s="79"/>
      <c r="BC38" s="79"/>
      <c r="BD38" s="79"/>
      <c r="BE38" s="79"/>
      <c r="BF38" s="79"/>
      <c r="BG38" s="79"/>
      <c r="BH38" s="79"/>
      <c r="BI38" s="667"/>
      <c r="BJ38" s="667"/>
      <c r="BK38" s="667"/>
      <c r="BL38" s="674"/>
      <c r="BM38" s="676"/>
      <c r="BN38" s="667"/>
      <c r="BO38" s="667"/>
      <c r="BP38" s="667"/>
      <c r="BQ38" s="667"/>
      <c r="BR38" s="667"/>
      <c r="BS38" s="667"/>
      <c r="BT38" s="667"/>
      <c r="BU38" s="667"/>
    </row>
    <row r="39" spans="2:73" ht="16" customHeight="1">
      <c r="B39" s="572"/>
      <c r="C39" s="576"/>
      <c r="D39" s="581"/>
      <c r="E39" s="581"/>
      <c r="F39" s="581"/>
      <c r="G39" s="581"/>
      <c r="H39" s="581"/>
      <c r="I39" s="595"/>
      <c r="J39" s="602"/>
      <c r="K39" s="603"/>
      <c r="L39" s="604"/>
      <c r="M39" s="607"/>
      <c r="N39" s="607"/>
      <c r="O39" s="610"/>
      <c r="P39" s="612"/>
      <c r="Q39" s="464"/>
      <c r="T39" s="526"/>
      <c r="U39" s="526"/>
      <c r="V39" s="526"/>
      <c r="W39" s="526"/>
      <c r="X39" s="526"/>
      <c r="Y39" s="526"/>
      <c r="Z39" s="526"/>
      <c r="AA39" s="526"/>
      <c r="AB39" s="526"/>
      <c r="AC39" s="526"/>
      <c r="AI39" s="441"/>
      <c r="AJ39" s="441"/>
      <c r="AK39" s="441"/>
      <c r="AL39" s="441"/>
      <c r="AM39" s="441"/>
      <c r="AN39" s="441"/>
      <c r="AO39" s="441"/>
      <c r="AP39" s="441"/>
      <c r="AV39" s="667"/>
      <c r="AW39" s="667"/>
      <c r="AX39" s="667"/>
      <c r="AY39" s="161"/>
      <c r="AZ39" s="669"/>
      <c r="BA39" s="79"/>
      <c r="BB39" s="79"/>
      <c r="BC39" s="79"/>
      <c r="BD39" s="79"/>
      <c r="BE39" s="79"/>
      <c r="BF39" s="79"/>
      <c r="BG39" s="79"/>
      <c r="BH39" s="79"/>
      <c r="BI39" s="667"/>
      <c r="BJ39" s="667"/>
      <c r="BK39" s="667"/>
      <c r="BL39" s="674"/>
      <c r="BM39" s="676"/>
      <c r="BN39" s="667"/>
      <c r="BO39" s="667"/>
      <c r="BP39" s="667"/>
      <c r="BQ39" s="667"/>
      <c r="BR39" s="667"/>
      <c r="BS39" s="667"/>
      <c r="BT39" s="667"/>
      <c r="BU39" s="667"/>
    </row>
    <row r="40" spans="2:73" ht="16" customHeight="1">
      <c r="T40" s="526"/>
      <c r="U40" s="526"/>
      <c r="V40" s="526"/>
      <c r="W40" s="526"/>
      <c r="X40" s="526"/>
      <c r="Y40" s="526"/>
      <c r="Z40" s="526"/>
      <c r="AA40" s="526"/>
      <c r="AB40" s="526"/>
      <c r="AC40" s="526"/>
      <c r="AI40" s="441"/>
      <c r="AJ40" s="441"/>
      <c r="AK40" s="441"/>
      <c r="AL40" s="441"/>
      <c r="AM40" s="441"/>
      <c r="AN40" s="441"/>
      <c r="AO40" s="441"/>
      <c r="AP40" s="441"/>
      <c r="AV40" s="667"/>
      <c r="AW40" s="667"/>
      <c r="AX40" s="667"/>
      <c r="AY40" s="161"/>
      <c r="AZ40" s="669"/>
      <c r="BA40" s="79"/>
      <c r="BB40" s="79"/>
      <c r="BC40" s="79"/>
      <c r="BD40" s="79"/>
      <c r="BE40" s="79"/>
      <c r="BF40" s="79"/>
      <c r="BG40" s="79"/>
      <c r="BH40" s="79"/>
      <c r="BI40" s="667"/>
      <c r="BJ40" s="667"/>
      <c r="BK40" s="667"/>
      <c r="BL40" s="674"/>
      <c r="BM40" s="667"/>
      <c r="BN40" s="667"/>
      <c r="BO40" s="667"/>
      <c r="BP40" s="667"/>
      <c r="BQ40" s="667"/>
      <c r="BR40" s="667"/>
      <c r="BS40" s="667"/>
      <c r="BT40" s="667"/>
      <c r="BU40" s="667"/>
    </row>
    <row r="41" spans="2:73" ht="16" customHeight="1">
      <c r="T41" s="526"/>
      <c r="U41" s="526"/>
      <c r="V41" s="526"/>
      <c r="W41" s="526"/>
      <c r="X41" s="526"/>
      <c r="Y41" s="526"/>
      <c r="Z41" s="526"/>
      <c r="AA41" s="526"/>
      <c r="AB41" s="526"/>
      <c r="AC41" s="526"/>
      <c r="AI41" s="441"/>
      <c r="AJ41" s="441"/>
      <c r="AK41" s="441"/>
      <c r="AL41" s="441"/>
      <c r="AM41" s="441"/>
      <c r="AN41" s="441"/>
      <c r="AO41" s="441"/>
      <c r="AP41" s="441"/>
      <c r="AV41" s="667"/>
      <c r="AW41" s="667"/>
      <c r="AX41" s="667"/>
      <c r="AY41" s="161"/>
      <c r="AZ41" s="339"/>
      <c r="BA41" s="161"/>
      <c r="BB41" s="161"/>
      <c r="BC41" s="161"/>
      <c r="BD41" s="161"/>
      <c r="BE41" s="161"/>
      <c r="BF41" s="161"/>
      <c r="BG41" s="161"/>
      <c r="BH41" s="667"/>
      <c r="BI41" s="667"/>
      <c r="BJ41" s="667"/>
      <c r="BK41" s="667"/>
      <c r="BL41" s="674"/>
      <c r="BM41" s="667"/>
      <c r="BN41" s="667"/>
      <c r="BO41" s="667"/>
      <c r="BP41" s="667"/>
      <c r="BQ41" s="667"/>
      <c r="BR41" s="667"/>
      <c r="BS41" s="667"/>
      <c r="BT41" s="667"/>
      <c r="BU41" s="667"/>
    </row>
    <row r="42" spans="2:73" ht="16" customHeight="1">
      <c r="C42" s="407" t="s">
        <v>189</v>
      </c>
      <c r="T42" s="526"/>
      <c r="U42" s="526"/>
      <c r="V42" s="526"/>
      <c r="W42" s="526"/>
      <c r="X42" s="526"/>
      <c r="Y42" s="526"/>
      <c r="Z42" s="526"/>
      <c r="AA42" s="526"/>
      <c r="AB42" s="526"/>
      <c r="AC42" s="526"/>
      <c r="AV42" s="667"/>
      <c r="AW42" s="667"/>
      <c r="AX42" s="667"/>
      <c r="AY42" s="161"/>
      <c r="AZ42" s="338"/>
      <c r="BA42" s="161"/>
      <c r="BB42" s="161"/>
      <c r="BC42" s="161"/>
      <c r="BD42" s="161"/>
      <c r="BE42" s="161"/>
      <c r="BF42" s="161"/>
      <c r="BG42" s="161"/>
      <c r="BH42" s="667"/>
      <c r="BI42" s="667"/>
      <c r="BJ42" s="667"/>
      <c r="BK42" s="667"/>
      <c r="BL42" s="667"/>
      <c r="BM42" s="677"/>
      <c r="BN42" s="669"/>
      <c r="BO42" s="669"/>
      <c r="BP42" s="667"/>
      <c r="BQ42" s="667"/>
      <c r="BR42" s="667"/>
      <c r="BS42" s="667"/>
      <c r="BT42" s="667"/>
      <c r="BU42" s="667"/>
    </row>
    <row r="43" spans="2:73" ht="16" customHeight="1">
      <c r="C43" s="577" t="s">
        <v>621</v>
      </c>
      <c r="D43" s="577" t="s">
        <v>580</v>
      </c>
      <c r="F43" s="577"/>
      <c r="G43" s="577"/>
      <c r="H43" s="577" t="s">
        <v>718</v>
      </c>
      <c r="I43" s="596" t="str">
        <f>IF('【入力】基本事項入力'!R5="",'【入力】基本事項入力'!Q7&amp;"　　年",'【入力】基本事項入力'!Q7&amp;'【入力】基本事項入力'!R5&amp;"年")</f>
        <v>令和6年</v>
      </c>
      <c r="J43" s="596"/>
      <c r="K43" s="577" t="s">
        <v>719</v>
      </c>
      <c r="M43" s="577"/>
      <c r="T43" s="526"/>
      <c r="U43" s="526"/>
      <c r="V43" s="526"/>
      <c r="W43" s="526"/>
      <c r="X43" s="526"/>
      <c r="Y43" s="526"/>
      <c r="Z43" s="526"/>
      <c r="AA43" s="526"/>
      <c r="AB43" s="526"/>
      <c r="AC43" s="526"/>
      <c r="AH43" s="441"/>
      <c r="AV43" s="667"/>
      <c r="AW43" s="667"/>
      <c r="AX43" s="667"/>
      <c r="AY43" s="161"/>
      <c r="AZ43" s="338"/>
      <c r="BA43" s="161"/>
      <c r="BB43" s="79"/>
      <c r="BC43" s="161"/>
      <c r="BD43" s="161"/>
      <c r="BE43" s="161"/>
      <c r="BF43" s="161"/>
      <c r="BG43" s="161"/>
      <c r="BH43" s="667"/>
      <c r="BI43" s="667"/>
      <c r="BJ43" s="667"/>
      <c r="BK43" s="667"/>
      <c r="BL43" s="667"/>
      <c r="BM43" s="677"/>
      <c r="BN43" s="669"/>
      <c r="BO43" s="669"/>
      <c r="BP43" s="667"/>
      <c r="BQ43" s="667"/>
      <c r="BR43" s="667"/>
      <c r="BS43" s="667"/>
      <c r="BT43" s="667"/>
      <c r="BU43" s="667"/>
    </row>
    <row r="44" spans="2:73" ht="16" customHeight="1">
      <c r="C44" s="578" t="s">
        <v>621</v>
      </c>
      <c r="D44" s="582" t="str">
        <f>B22</f>
        <v>令和6年度</v>
      </c>
      <c r="E44" s="582"/>
      <c r="F44" s="578" t="s">
        <v>81</v>
      </c>
      <c r="H44" s="578"/>
      <c r="I44" s="578"/>
      <c r="J44" s="578"/>
      <c r="K44" s="578"/>
      <c r="L44" s="578"/>
      <c r="M44" s="578"/>
      <c r="T44" s="526"/>
      <c r="U44" s="526"/>
      <c r="V44" s="526"/>
      <c r="W44" s="526"/>
      <c r="X44" s="526"/>
      <c r="Y44" s="526"/>
      <c r="Z44" s="526"/>
      <c r="AA44" s="526"/>
      <c r="AB44" s="526"/>
      <c r="AC44" s="526"/>
      <c r="AV44" s="667"/>
      <c r="AW44" s="667"/>
      <c r="AX44" s="667"/>
      <c r="AY44" s="161"/>
      <c r="AZ44" s="338"/>
      <c r="BA44" s="161"/>
      <c r="BB44" s="161"/>
      <c r="BC44" s="161"/>
      <c r="BD44" s="161"/>
      <c r="BE44" s="161"/>
      <c r="BF44" s="161"/>
      <c r="BG44" s="161"/>
      <c r="BH44" s="667"/>
      <c r="BI44" s="667"/>
      <c r="BJ44" s="667"/>
      <c r="BK44" s="667"/>
      <c r="BL44" s="667"/>
      <c r="BM44" s="677"/>
      <c r="BN44" s="667"/>
      <c r="BO44" s="667"/>
      <c r="BP44" s="667"/>
      <c r="BQ44" s="667"/>
      <c r="BR44" s="667"/>
      <c r="BS44" s="667"/>
      <c r="BT44" s="667"/>
      <c r="BU44" s="667"/>
    </row>
    <row r="45" spans="2:73" ht="16" customHeight="1">
      <c r="T45" s="618"/>
      <c r="U45" s="618"/>
      <c r="V45" s="622"/>
      <c r="W45" s="622"/>
      <c r="X45" s="622"/>
      <c r="Y45" s="622"/>
      <c r="Z45" s="622"/>
      <c r="AA45" s="622"/>
      <c r="AB45" s="622"/>
      <c r="AC45" s="622"/>
      <c r="AD45" s="587"/>
      <c r="AV45" s="667"/>
      <c r="AW45" s="667"/>
      <c r="AX45" s="667"/>
      <c r="AY45" s="667"/>
      <c r="AZ45" s="338"/>
      <c r="BA45" s="667"/>
      <c r="BB45" s="667"/>
      <c r="BC45" s="667"/>
      <c r="BD45" s="667"/>
      <c r="BE45" s="667"/>
      <c r="BF45" s="667"/>
      <c r="BG45" s="667"/>
      <c r="BH45" s="667"/>
      <c r="BI45" s="667"/>
      <c r="BJ45" s="667"/>
      <c r="BK45" s="667"/>
      <c r="BL45" s="667"/>
      <c r="BM45" s="677"/>
      <c r="BN45" s="667"/>
      <c r="BO45" s="667"/>
      <c r="BP45" s="667"/>
      <c r="BQ45" s="667"/>
      <c r="BR45" s="667"/>
      <c r="BS45" s="667"/>
      <c r="BT45" s="667"/>
      <c r="BU45" s="667"/>
    </row>
    <row r="46" spans="2:73" ht="16" customHeight="1">
      <c r="T46" s="441"/>
      <c r="U46" s="441"/>
      <c r="V46" s="622"/>
      <c r="W46" s="622"/>
      <c r="X46" s="622"/>
      <c r="Y46" s="622"/>
      <c r="Z46" s="622"/>
      <c r="AA46" s="622"/>
      <c r="AB46" s="622"/>
      <c r="AC46" s="622"/>
      <c r="AD46" s="587"/>
      <c r="AI46" s="441"/>
      <c r="AJ46" s="441"/>
      <c r="AK46" s="619"/>
      <c r="AL46" s="619"/>
      <c r="AM46" s="619"/>
      <c r="AV46" s="667"/>
      <c r="AW46" s="667"/>
      <c r="AX46" s="667"/>
      <c r="AY46" s="668"/>
      <c r="AZ46" s="338"/>
      <c r="BA46" s="667"/>
      <c r="BB46" s="667"/>
      <c r="BC46" s="667"/>
      <c r="BD46" s="667"/>
      <c r="BE46" s="667"/>
      <c r="BF46" s="667"/>
      <c r="BG46" s="667"/>
      <c r="BH46" s="667"/>
      <c r="BI46" s="667"/>
      <c r="BJ46" s="667"/>
      <c r="BK46" s="667"/>
      <c r="BL46" s="667"/>
      <c r="BM46" s="677"/>
      <c r="BN46" s="667"/>
      <c r="BO46" s="667"/>
      <c r="BP46" s="667"/>
      <c r="BQ46" s="667"/>
      <c r="BR46" s="667"/>
      <c r="BS46" s="667"/>
      <c r="BT46" s="667"/>
      <c r="BU46" s="667"/>
    </row>
    <row r="47" spans="2:73" ht="20">
      <c r="T47" s="618"/>
      <c r="U47" s="618"/>
      <c r="V47" s="622"/>
      <c r="W47" s="622"/>
      <c r="X47" s="622"/>
      <c r="Y47" s="622"/>
      <c r="Z47" s="622"/>
      <c r="AA47" s="622"/>
      <c r="AB47" s="622"/>
      <c r="AC47" s="622"/>
      <c r="AD47" s="587"/>
      <c r="AI47" s="441"/>
      <c r="AJ47" s="441"/>
      <c r="AK47" s="619"/>
      <c r="AL47" s="619"/>
      <c r="AM47" s="619"/>
      <c r="AV47" s="667"/>
      <c r="AW47" s="667"/>
      <c r="AX47" s="667"/>
      <c r="AY47" s="667"/>
      <c r="AZ47" s="670"/>
      <c r="BA47" s="667"/>
      <c r="BB47" s="667"/>
      <c r="BC47" s="667"/>
      <c r="BD47" s="667"/>
      <c r="BE47" s="667"/>
      <c r="BF47" s="667"/>
      <c r="BG47" s="667"/>
      <c r="BH47" s="667"/>
      <c r="BI47" s="667"/>
      <c r="BJ47" s="667"/>
      <c r="BK47" s="667"/>
      <c r="BL47" s="667"/>
      <c r="BM47" s="667"/>
      <c r="BN47" s="667"/>
      <c r="BO47" s="667"/>
      <c r="BP47" s="667"/>
      <c r="BQ47" s="667"/>
      <c r="BR47" s="667"/>
      <c r="BS47" s="667"/>
      <c r="BT47" s="667"/>
      <c r="BU47" s="667"/>
    </row>
    <row r="48" spans="2:73" ht="20">
      <c r="T48" s="441"/>
      <c r="U48" s="441"/>
      <c r="V48" s="622"/>
      <c r="W48" s="622"/>
      <c r="X48" s="622"/>
      <c r="Y48" s="622"/>
      <c r="Z48" s="622"/>
      <c r="AA48" s="622"/>
      <c r="AB48" s="622"/>
      <c r="AC48" s="622"/>
      <c r="AD48" s="587"/>
      <c r="AV48" s="667"/>
      <c r="AW48" s="667"/>
      <c r="AX48" s="667"/>
      <c r="AY48" s="667"/>
      <c r="AZ48" s="161"/>
      <c r="BA48" s="161"/>
      <c r="BB48" s="161"/>
      <c r="BC48" s="79"/>
      <c r="BD48" s="667"/>
      <c r="BE48" s="667"/>
      <c r="BF48" s="667"/>
      <c r="BG48" s="667"/>
      <c r="BH48" s="667"/>
      <c r="BI48" s="667"/>
      <c r="BJ48" s="667"/>
      <c r="BK48" s="667"/>
      <c r="BL48" s="667"/>
      <c r="BM48" s="667"/>
      <c r="BN48" s="667"/>
      <c r="BO48" s="667"/>
      <c r="BP48" s="667"/>
      <c r="BQ48" s="667"/>
      <c r="BR48" s="667"/>
      <c r="BS48" s="667"/>
      <c r="BT48" s="667"/>
      <c r="BU48" s="667"/>
    </row>
    <row r="49" spans="20:55" ht="20">
      <c r="T49" s="441"/>
      <c r="U49" s="441"/>
      <c r="V49" s="623"/>
      <c r="W49" s="623"/>
      <c r="X49" s="623"/>
      <c r="Y49" s="623"/>
      <c r="Z49" s="623"/>
      <c r="AA49" s="623"/>
      <c r="AB49" s="623"/>
      <c r="AC49" s="623"/>
      <c r="AD49" s="587"/>
      <c r="AZ49" s="162"/>
      <c r="BA49" s="162"/>
      <c r="BB49" s="162"/>
      <c r="BC49" s="79"/>
    </row>
    <row r="50" spans="20:55">
      <c r="T50" s="441"/>
      <c r="U50" s="441"/>
      <c r="V50" s="623"/>
      <c r="W50" s="623"/>
      <c r="X50" s="623"/>
      <c r="Y50" s="623"/>
      <c r="Z50" s="623"/>
      <c r="AA50" s="623"/>
      <c r="AB50" s="623"/>
      <c r="AC50" s="623"/>
      <c r="AD50" s="587"/>
    </row>
    <row r="51" spans="20:55">
      <c r="T51" s="619"/>
      <c r="U51" s="619"/>
      <c r="V51" s="619"/>
      <c r="W51" s="619"/>
      <c r="X51" s="619"/>
      <c r="Y51" s="619"/>
      <c r="Z51" s="619"/>
      <c r="AA51" s="619"/>
      <c r="AB51" s="619"/>
      <c r="AC51" s="619"/>
    </row>
  </sheetData>
  <mergeCells count="72">
    <mergeCell ref="M1:P1"/>
    <mergeCell ref="AB1:AC1"/>
    <mergeCell ref="AP1:AR1"/>
    <mergeCell ref="L7:Q7"/>
    <mergeCell ref="AB7:AD7"/>
    <mergeCell ref="AP7:AS7"/>
    <mergeCell ref="D9:F9"/>
    <mergeCell ref="V9:W9"/>
    <mergeCell ref="L10:P10"/>
    <mergeCell ref="AA11:AC11"/>
    <mergeCell ref="AN12:AQ12"/>
    <mergeCell ref="G13:I13"/>
    <mergeCell ref="J13:K13"/>
    <mergeCell ref="L13:M13"/>
    <mergeCell ref="N13:P13"/>
    <mergeCell ref="AB14:AC14"/>
    <mergeCell ref="AO14:AP14"/>
    <mergeCell ref="AQ14:AS14"/>
    <mergeCell ref="J15:P15"/>
    <mergeCell ref="Z16:AC16"/>
    <mergeCell ref="AM16:AS16"/>
    <mergeCell ref="G17:I17"/>
    <mergeCell ref="J17:N17"/>
    <mergeCell ref="Z18:AB18"/>
    <mergeCell ref="AM18:AQ18"/>
    <mergeCell ref="G19:I19"/>
    <mergeCell ref="J19:P19"/>
    <mergeCell ref="Z20:AC20"/>
    <mergeCell ref="AM20:AS20"/>
    <mergeCell ref="B22:C22"/>
    <mergeCell ref="AN25:AO25"/>
    <mergeCell ref="V30:W30"/>
    <mergeCell ref="M32:N32"/>
    <mergeCell ref="M33:N33"/>
    <mergeCell ref="T33:AD33"/>
    <mergeCell ref="AI33:AJ33"/>
    <mergeCell ref="Y35:AA35"/>
    <mergeCell ref="AI35:AJ35"/>
    <mergeCell ref="I43:J43"/>
    <mergeCell ref="D44:E44"/>
    <mergeCell ref="B3:Q4"/>
    <mergeCell ref="AG3:AS4"/>
    <mergeCell ref="T25:AD26"/>
    <mergeCell ref="E26:G27"/>
    <mergeCell ref="H26:M27"/>
    <mergeCell ref="N26:N27"/>
    <mergeCell ref="B30:G31"/>
    <mergeCell ref="M30:P31"/>
    <mergeCell ref="B32:J33"/>
    <mergeCell ref="K32:L33"/>
    <mergeCell ref="O32:Q33"/>
    <mergeCell ref="B34:B39"/>
    <mergeCell ref="C34:G35"/>
    <mergeCell ref="H34:I35"/>
    <mergeCell ref="J34:J35"/>
    <mergeCell ref="K34:K39"/>
    <mergeCell ref="L34:L39"/>
    <mergeCell ref="M34:N35"/>
    <mergeCell ref="O34:O35"/>
    <mergeCell ref="P34:Q35"/>
    <mergeCell ref="C36:G37"/>
    <mergeCell ref="H36:I37"/>
    <mergeCell ref="J36:J37"/>
    <mergeCell ref="M36:N37"/>
    <mergeCell ref="O36:O37"/>
    <mergeCell ref="P36:Q37"/>
    <mergeCell ref="C38:G39"/>
    <mergeCell ref="H38:I39"/>
    <mergeCell ref="J38:J39"/>
    <mergeCell ref="M38:N39"/>
    <mergeCell ref="O38:O39"/>
    <mergeCell ref="P38:Q39"/>
  </mergeCells>
  <phoneticPr fontId="1" type="Hiragana"/>
  <pageMargins left="0.19685039370078738" right="0.19685039370078738" top="0.59055118110236215" bottom="0.59055118110236215" header="0.51181102362204722" footer="0.51181102362204722"/>
  <pageSetup paperSize="9" fitToWidth="1" fitToHeight="1" orientation="portrait" usePrinterDefaults="1" r:id="rId1"/>
  <colBreaks count="2" manualBreakCount="2">
    <brk id="18" max="44" man="1"/>
    <brk id="31" max="4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EG55"/>
  <sheetViews>
    <sheetView view="pageBreakPreview" topLeftCell="A22" zoomScale="70" zoomScaleNormal="84" zoomScaleSheetLayoutView="70" workbookViewId="0">
      <selection activeCell="Y41" sqref="Y41:Z41"/>
    </sheetView>
  </sheetViews>
  <sheetFormatPr defaultRowHeight="18"/>
  <cols>
    <col min="1" max="1" width="1.58203125" style="407" customWidth="1"/>
    <col min="2" max="2" width="11.6640625" style="407" customWidth="1"/>
    <col min="3" max="3" width="1.08203125" style="407" customWidth="1"/>
    <col min="4" max="4" width="13.25" style="407" customWidth="1"/>
    <col min="5" max="5" width="1.08203125" style="407" customWidth="1"/>
    <col min="6" max="6" width="6.08203125" style="407" customWidth="1"/>
    <col min="7" max="7" width="6.5" style="407" customWidth="1"/>
    <col min="8" max="8" width="1.08203125" style="407" customWidth="1"/>
    <col min="9" max="9" width="17" style="407" customWidth="1"/>
    <col min="10" max="10" width="10.83203125" style="407" customWidth="1"/>
    <col min="11" max="11" width="11.58203125" style="407" customWidth="1"/>
    <col min="12" max="12" width="1.08203125" style="407" customWidth="1"/>
    <col min="13" max="14" width="1.58203125" style="407" customWidth="1"/>
    <col min="15" max="15" width="2.58203125" style="407" customWidth="1"/>
    <col min="16" max="16" width="9.625" style="407" customWidth="1"/>
    <col min="17" max="17" width="9.9140625" style="407" customWidth="1"/>
    <col min="18" max="18" width="6.6640625" style="407" customWidth="1"/>
    <col min="19" max="19" width="2.4140625" style="407" customWidth="1"/>
    <col min="20" max="20" width="13.4140625" style="407" customWidth="1"/>
    <col min="21" max="21" width="6.75" style="407" customWidth="1"/>
    <col min="22" max="22" width="5.1640625" style="407" customWidth="1"/>
    <col min="23" max="23" width="3.6640625" style="407" customWidth="1"/>
    <col min="24" max="24" width="3.83203125" style="407" customWidth="1"/>
    <col min="25" max="25" width="17.25" style="407" customWidth="1"/>
    <col min="26" max="26" width="5.33203125" style="407" customWidth="1"/>
    <col min="27" max="27" width="2.58203125" style="407" customWidth="1"/>
    <col min="28" max="29" width="1.625" style="407" customWidth="1"/>
    <col min="30" max="30" width="3.625" style="407" customWidth="1"/>
    <col min="31" max="31" width="8.25" style="407" customWidth="1"/>
    <col min="32" max="32" width="1.08203125" style="407" customWidth="1"/>
    <col min="33" max="33" width="6.6640625" style="407" customWidth="1"/>
    <col min="34" max="34" width="5.33203125" style="407" customWidth="1"/>
    <col min="35" max="35" width="1.08203125" style="407" customWidth="1"/>
    <col min="36" max="36" width="6.4140625" style="407" customWidth="1"/>
    <col min="37" max="37" width="6.58203125" style="407" customWidth="1"/>
    <col min="38" max="38" width="9.6640625" style="407" customWidth="1"/>
    <col min="39" max="39" width="16.9140625" style="407" customWidth="1"/>
    <col min="40" max="40" width="11.9140625" style="407" customWidth="1"/>
    <col min="41" max="41" width="10.5" style="407" customWidth="1"/>
    <col min="42" max="42" width="1.08203125" style="407" customWidth="1"/>
    <col min="43" max="43" width="1.625" style="407" customWidth="1"/>
    <col min="44" max="44" width="1.58203125" style="407" customWidth="1"/>
    <col min="45" max="45" width="1.08203125" style="407" customWidth="1"/>
    <col min="46" max="46" width="7.83203125" style="407" customWidth="1"/>
    <col min="47" max="47" width="5.5" style="407" customWidth="1"/>
    <col min="48" max="48" width="1.08203125" style="407" customWidth="1"/>
    <col min="49" max="49" width="8.08203125" style="407" customWidth="1"/>
    <col min="50" max="50" width="8.4140625" style="407" customWidth="1"/>
    <col min="51" max="51" width="32.4140625" style="407" customWidth="1"/>
    <col min="52" max="52" width="11.75" style="407" customWidth="1"/>
    <col min="53" max="53" width="1.08203125" style="407" customWidth="1"/>
    <col min="54" max="54" width="10.75" style="407" customWidth="1"/>
    <col min="55" max="55" width="1.625" style="407" customWidth="1"/>
    <col min="56" max="56" width="1.58203125" style="407" customWidth="1"/>
    <col min="57" max="57" width="2.4140625" style="407" customWidth="1"/>
    <col min="58" max="58" width="9.4140625" style="407" customWidth="1"/>
    <col min="59" max="59" width="1.08203125" style="407" customWidth="1"/>
    <col min="60" max="60" width="4.1640625" style="407" customWidth="1"/>
    <col min="61" max="61" width="4.9140625" style="407" customWidth="1"/>
    <col min="62" max="62" width="2.83203125" style="407" customWidth="1"/>
    <col min="63" max="63" width="1.08203125" style="407" customWidth="1"/>
    <col min="64" max="64" width="5.9140625" style="407" customWidth="1"/>
    <col min="65" max="65" width="16.58203125" style="407" customWidth="1"/>
    <col min="66" max="66" width="16.4140625" style="407" customWidth="1"/>
    <col min="67" max="67" width="12.75" style="407" customWidth="1"/>
    <col min="68" max="68" width="10.25" style="407" customWidth="1"/>
    <col min="69" max="69" width="1.08203125" style="407" customWidth="1"/>
    <col min="70" max="71" width="1.625" style="407" customWidth="1"/>
    <col min="72" max="72" width="3" style="407" customWidth="1"/>
    <col min="73" max="73" width="9.625" style="407" customWidth="1"/>
    <col min="74" max="81" width="9" style="407" bestFit="1" customWidth="1"/>
    <col min="82" max="82" width="3.5" style="407" customWidth="1"/>
    <col min="83" max="83" width="1.58203125" style="407" customWidth="1"/>
    <col min="84" max="85" width="1.625" customWidth="1"/>
    <col min="86" max="86" width="3.5" customWidth="1"/>
    <col min="87" max="87" width="2.625" style="565" customWidth="1"/>
    <col min="88" max="88" width="7" style="565" customWidth="1"/>
    <col min="89" max="89" width="5.625" style="565" customWidth="1"/>
    <col min="90" max="97" width="9" style="565" bestFit="1" customWidth="1"/>
    <col min="98" max="98" width="3.5" style="565" customWidth="1"/>
    <col min="99" max="99" width="1.625" style="565" customWidth="1"/>
    <col min="100" max="100" width="2.625" style="565" customWidth="1"/>
    <col min="101" max="101" width="5.625" style="565" customWidth="1"/>
    <col min="102" max="102" width="7" style="565" customWidth="1"/>
    <col min="103" max="110" width="9" style="565" bestFit="1" customWidth="1"/>
    <col min="111" max="111" width="3.5" style="565" customWidth="1"/>
    <col min="112" max="112" width="1.625" style="565" customWidth="1"/>
    <col min="113" max="113" width="2.625" style="565" customWidth="1"/>
    <col min="114" max="114" width="5.625" style="565" customWidth="1"/>
    <col min="115" max="115" width="7" style="565" customWidth="1"/>
    <col min="116" max="123" width="9" style="565" bestFit="1" customWidth="1"/>
    <col min="124" max="124" width="3.5" style="565" customWidth="1"/>
    <col min="125" max="125" width="1.625" style="565" customWidth="1"/>
    <col min="126" max="126" width="2.625" style="565" customWidth="1"/>
    <col min="127" max="127" width="12" style="565" customWidth="1"/>
    <col min="128" max="135" width="9" style="565" bestFit="1" customWidth="1"/>
    <col min="136" max="136" width="3.5" style="565" customWidth="1"/>
    <col min="137" max="137" width="1.625" customWidth="1"/>
    <col min="138" max="16328" width="9" bestFit="1" customWidth="1"/>
  </cols>
  <sheetData>
    <row r="1" spans="1:137" ht="16" customHeight="1">
      <c r="N1" s="410"/>
      <c r="O1" s="410"/>
      <c r="Y1" s="422"/>
      <c r="Z1" s="422"/>
      <c r="BT1" s="410"/>
      <c r="CB1" s="422"/>
      <c r="CC1" s="422"/>
      <c r="CI1" s="255"/>
      <c r="CJ1" s="255"/>
      <c r="CK1" s="667"/>
      <c r="CL1" s="667"/>
      <c r="CM1" s="667"/>
      <c r="CN1" s="667"/>
      <c r="CO1" s="667"/>
      <c r="CP1" s="667"/>
      <c r="CQ1" s="667"/>
      <c r="CR1" s="667"/>
      <c r="CS1" s="667"/>
      <c r="CT1" s="667"/>
      <c r="CU1" s="667"/>
      <c r="CV1" s="667"/>
      <c r="CW1" s="667"/>
      <c r="CX1" s="667"/>
      <c r="CY1" s="667"/>
      <c r="CZ1" s="667"/>
      <c r="DA1" s="667"/>
      <c r="DB1" s="667"/>
      <c r="DC1" s="667"/>
      <c r="DD1" s="667"/>
      <c r="DE1" s="667"/>
      <c r="DF1" s="667"/>
      <c r="DG1" s="667"/>
      <c r="DH1" s="667"/>
      <c r="DI1" s="667"/>
      <c r="DJ1" s="667"/>
      <c r="DK1" s="667"/>
      <c r="DL1" s="667"/>
      <c r="DM1" s="667"/>
      <c r="DN1" s="667"/>
      <c r="DO1" s="667"/>
      <c r="DP1" s="667"/>
      <c r="DQ1" s="667"/>
      <c r="DR1" s="667"/>
      <c r="DS1" s="667"/>
      <c r="DT1" s="667"/>
      <c r="DU1" s="667"/>
      <c r="DV1" s="667"/>
      <c r="DW1" s="667"/>
      <c r="DX1" s="667"/>
      <c r="DY1" s="667"/>
      <c r="DZ1" s="667"/>
      <c r="EA1" s="667"/>
      <c r="EB1" s="667"/>
      <c r="EC1" s="667"/>
      <c r="ED1" s="667"/>
      <c r="EE1" s="669"/>
      <c r="EF1" s="667"/>
    </row>
    <row r="2" spans="1:137" ht="16" customHeight="1">
      <c r="A2" s="566"/>
      <c r="J2" s="422"/>
      <c r="K2" s="422"/>
      <c r="R2" s="706" t="str">
        <f>IF(B23="",'【入力】基本事項入力'!Q5&amp;"　　年度",B23)</f>
        <v>令和6年度</v>
      </c>
      <c r="S2" s="706"/>
      <c r="T2" s="706"/>
      <c r="U2" s="706"/>
      <c r="V2" s="616" t="s">
        <v>283</v>
      </c>
      <c r="W2" s="616"/>
      <c r="X2" s="616"/>
      <c r="Y2" s="616"/>
      <c r="Z2" s="597"/>
      <c r="AN2" s="422"/>
      <c r="AO2" s="422"/>
      <c r="AR2" s="566"/>
      <c r="BB2" s="422"/>
      <c r="BD2" s="410"/>
      <c r="BE2" s="410"/>
      <c r="BF2" s="513"/>
      <c r="BG2" s="513"/>
      <c r="BO2" s="422"/>
      <c r="BP2" s="422"/>
      <c r="BT2" s="410"/>
      <c r="CB2" s="427"/>
      <c r="CC2" s="427"/>
      <c r="CI2" s="667"/>
      <c r="CJ2" s="667"/>
      <c r="CK2" s="667"/>
      <c r="CL2" s="667"/>
      <c r="CM2" s="667"/>
      <c r="CN2" s="667"/>
      <c r="CO2" s="667"/>
      <c r="CP2" s="667"/>
      <c r="CQ2" s="667"/>
      <c r="CR2" s="161"/>
      <c r="CS2" s="161"/>
      <c r="CT2" s="667"/>
      <c r="CU2" s="667"/>
      <c r="CV2" s="667"/>
      <c r="CW2" s="667"/>
      <c r="CX2" s="255"/>
      <c r="CY2" s="255"/>
      <c r="CZ2" s="255"/>
      <c r="DA2" s="255"/>
      <c r="DB2" s="255"/>
      <c r="DC2" s="255"/>
      <c r="DD2" s="255"/>
      <c r="DE2" s="255"/>
      <c r="DF2" s="255"/>
      <c r="DG2" s="667"/>
      <c r="DH2" s="667"/>
      <c r="DI2" s="667"/>
      <c r="DJ2" s="161"/>
      <c r="DK2" s="161"/>
      <c r="DL2" s="667"/>
      <c r="DM2" s="667"/>
      <c r="DN2" s="667"/>
      <c r="DO2" s="667"/>
      <c r="DP2" s="667"/>
      <c r="DQ2" s="667"/>
      <c r="DR2" s="667"/>
      <c r="DS2" s="667"/>
      <c r="DT2" s="667"/>
      <c r="DU2" s="667"/>
      <c r="DV2" s="667"/>
      <c r="DW2" s="667"/>
      <c r="DX2" s="667"/>
      <c r="DY2" s="667"/>
      <c r="DZ2" s="667"/>
      <c r="EA2" s="667"/>
      <c r="EB2" s="667"/>
      <c r="EC2" s="667"/>
      <c r="ED2" s="667"/>
      <c r="EE2" s="667"/>
      <c r="EF2" s="667"/>
    </row>
    <row r="3" spans="1:137" ht="16" customHeight="1">
      <c r="B3" s="450" t="s">
        <v>293</v>
      </c>
      <c r="C3" s="450"/>
      <c r="D3" s="450"/>
      <c r="E3" s="450"/>
      <c r="F3" s="450"/>
      <c r="G3" s="450"/>
      <c r="H3" s="450"/>
      <c r="I3" s="450"/>
      <c r="J3" s="450"/>
      <c r="K3" s="450"/>
      <c r="L3" s="450"/>
      <c r="R3" s="706"/>
      <c r="S3" s="706"/>
      <c r="T3" s="706"/>
      <c r="U3" s="706"/>
      <c r="V3" s="616"/>
      <c r="W3" s="616"/>
      <c r="X3" s="616"/>
      <c r="Y3" s="616"/>
      <c r="Z3" s="597"/>
      <c r="AD3" s="450" t="s">
        <v>19</v>
      </c>
      <c r="AE3" s="450"/>
      <c r="AF3" s="450"/>
      <c r="AG3" s="450"/>
      <c r="AH3" s="450"/>
      <c r="AI3" s="450"/>
      <c r="AJ3" s="450"/>
      <c r="AK3" s="450"/>
      <c r="AL3" s="450"/>
      <c r="AM3" s="450"/>
      <c r="AN3" s="450"/>
      <c r="AO3" s="450"/>
      <c r="AP3" s="450"/>
      <c r="AS3" s="450" t="s">
        <v>286</v>
      </c>
      <c r="AT3" s="450"/>
      <c r="AU3" s="450"/>
      <c r="AV3" s="450"/>
      <c r="AW3" s="450"/>
      <c r="AX3" s="450"/>
      <c r="AY3" s="450"/>
      <c r="AZ3" s="450"/>
      <c r="BA3" s="450"/>
      <c r="BB3" s="450"/>
      <c r="BE3" s="450" t="s">
        <v>23</v>
      </c>
      <c r="BF3" s="450"/>
      <c r="BG3" s="450"/>
      <c r="BH3" s="450"/>
      <c r="BI3" s="450"/>
      <c r="BJ3" s="450"/>
      <c r="BK3" s="450"/>
      <c r="BL3" s="450"/>
      <c r="BM3" s="450"/>
      <c r="BN3" s="450"/>
      <c r="BO3" s="450"/>
      <c r="BP3" s="450"/>
      <c r="BQ3" s="450"/>
      <c r="BT3" s="450" t="s">
        <v>291</v>
      </c>
      <c r="BU3" s="450"/>
      <c r="BV3" s="450"/>
      <c r="BW3" s="450"/>
      <c r="BX3" s="450"/>
      <c r="BY3" s="450"/>
      <c r="BZ3" s="450"/>
      <c r="CA3" s="450"/>
      <c r="CB3" s="450"/>
      <c r="CC3" s="450"/>
      <c r="CD3" s="450"/>
      <c r="CI3" s="667"/>
      <c r="CJ3" s="667"/>
      <c r="CK3" s="667"/>
      <c r="CL3" s="667"/>
      <c r="CM3" s="667"/>
      <c r="CN3" s="667"/>
      <c r="CO3" s="667"/>
      <c r="CP3" s="667"/>
      <c r="CQ3" s="667"/>
      <c r="CR3" s="667"/>
      <c r="CS3" s="667"/>
      <c r="CT3" s="667"/>
      <c r="CU3" s="667"/>
      <c r="CV3" s="667"/>
      <c r="CW3" s="667"/>
      <c r="CX3" s="255"/>
      <c r="CY3" s="255"/>
      <c r="CZ3" s="255"/>
      <c r="DA3" s="255"/>
      <c r="DB3" s="255"/>
      <c r="DC3" s="255"/>
      <c r="DD3" s="255"/>
      <c r="DE3" s="255"/>
      <c r="DF3" s="255"/>
      <c r="DG3" s="667"/>
      <c r="DH3" s="667"/>
      <c r="DI3" s="667"/>
      <c r="DJ3" s="667"/>
      <c r="DK3" s="255"/>
      <c r="DL3" s="255"/>
      <c r="DM3" s="255"/>
      <c r="DN3" s="255"/>
      <c r="DO3" s="255"/>
      <c r="DP3" s="255"/>
      <c r="DQ3" s="255"/>
      <c r="DR3" s="255"/>
      <c r="DS3" s="255"/>
      <c r="DT3" s="667"/>
      <c r="DU3" s="667"/>
      <c r="DV3" s="667"/>
      <c r="DW3" s="667"/>
      <c r="DX3" s="667"/>
      <c r="DY3" s="667"/>
      <c r="DZ3" s="667"/>
      <c r="EA3" s="667"/>
      <c r="EB3" s="667"/>
      <c r="EC3" s="667"/>
      <c r="ED3" s="667"/>
      <c r="EE3" s="667"/>
      <c r="EF3" s="667"/>
    </row>
    <row r="4" spans="1:137" ht="16" customHeight="1">
      <c r="B4" s="450"/>
      <c r="C4" s="450"/>
      <c r="D4" s="450"/>
      <c r="E4" s="450"/>
      <c r="F4" s="450"/>
      <c r="G4" s="450"/>
      <c r="H4" s="450"/>
      <c r="I4" s="450"/>
      <c r="J4" s="450"/>
      <c r="K4" s="450"/>
      <c r="L4" s="450"/>
      <c r="Y4" s="454"/>
      <c r="AD4" s="450"/>
      <c r="AE4" s="450"/>
      <c r="AF4" s="450"/>
      <c r="AG4" s="450"/>
      <c r="AH4" s="450"/>
      <c r="AI4" s="450"/>
      <c r="AJ4" s="450"/>
      <c r="AK4" s="450"/>
      <c r="AL4" s="450"/>
      <c r="AM4" s="450"/>
      <c r="AN4" s="450"/>
      <c r="AO4" s="450"/>
      <c r="AP4" s="450"/>
      <c r="AS4" s="450"/>
      <c r="AT4" s="450"/>
      <c r="AU4" s="450"/>
      <c r="AV4" s="450"/>
      <c r="AW4" s="450"/>
      <c r="AX4" s="450"/>
      <c r="AY4" s="450"/>
      <c r="AZ4" s="450"/>
      <c r="BA4" s="450"/>
      <c r="BB4" s="450"/>
      <c r="BE4" s="450"/>
      <c r="BF4" s="450"/>
      <c r="BG4" s="450"/>
      <c r="BH4" s="450"/>
      <c r="BI4" s="450"/>
      <c r="BJ4" s="450"/>
      <c r="BK4" s="450"/>
      <c r="BL4" s="450"/>
      <c r="BM4" s="450"/>
      <c r="BN4" s="450"/>
      <c r="BO4" s="450"/>
      <c r="BP4" s="450"/>
      <c r="BQ4" s="450"/>
      <c r="BT4" s="450"/>
      <c r="BU4" s="450"/>
      <c r="BV4" s="450"/>
      <c r="BW4" s="450"/>
      <c r="BX4" s="450"/>
      <c r="BY4" s="450"/>
      <c r="BZ4" s="450"/>
      <c r="CA4" s="450"/>
      <c r="CB4" s="450"/>
      <c r="CC4" s="450"/>
      <c r="CD4" s="450"/>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255"/>
      <c r="DL4" s="255"/>
      <c r="DM4" s="255"/>
      <c r="DN4" s="255"/>
      <c r="DO4" s="255"/>
      <c r="DP4" s="255"/>
      <c r="DQ4" s="255"/>
      <c r="DR4" s="255"/>
      <c r="DS4" s="255"/>
      <c r="DT4" s="667"/>
      <c r="DU4" s="667"/>
      <c r="DV4" s="667"/>
      <c r="DW4" s="667"/>
      <c r="DX4" s="667"/>
      <c r="DY4" s="667"/>
      <c r="DZ4" s="667"/>
      <c r="EA4" s="667"/>
      <c r="EB4" s="667"/>
      <c r="EC4" s="667"/>
      <c r="ED4" s="667"/>
      <c r="EE4" s="671"/>
      <c r="EF4" s="667"/>
    </row>
    <row r="5" spans="1:137" ht="16" customHeight="1">
      <c r="V5" s="427"/>
      <c r="W5" s="427"/>
      <c r="X5" s="427"/>
      <c r="Y5" s="484"/>
      <c r="Z5" s="484"/>
      <c r="AH5" s="414"/>
      <c r="AI5" s="414"/>
      <c r="AJ5" s="414"/>
      <c r="AK5" s="414"/>
      <c r="BB5" s="724"/>
      <c r="BE5" s="616"/>
      <c r="BF5" s="616"/>
      <c r="BG5" s="616"/>
      <c r="BH5" s="616"/>
      <c r="BI5" s="616"/>
      <c r="BJ5" s="616"/>
      <c r="BK5" s="616"/>
      <c r="BL5" s="616"/>
      <c r="BM5" s="616"/>
      <c r="BN5" s="616"/>
      <c r="BO5" s="616"/>
      <c r="BP5" s="616"/>
      <c r="BQ5" s="616"/>
      <c r="BW5" s="414"/>
      <c r="BX5" s="414"/>
      <c r="BY5" s="414"/>
      <c r="BZ5" s="414"/>
      <c r="CA5" s="414"/>
      <c r="CB5" s="414"/>
      <c r="CC5" s="442"/>
      <c r="CI5" s="667"/>
      <c r="CJ5" s="667"/>
      <c r="CK5" s="667"/>
      <c r="CL5" s="255"/>
      <c r="CM5" s="255"/>
      <c r="CN5" s="255"/>
      <c r="CO5" s="255"/>
      <c r="CP5" s="255"/>
      <c r="CQ5" s="255"/>
      <c r="CR5" s="667"/>
      <c r="CS5" s="667"/>
      <c r="CT5" s="667"/>
      <c r="CU5" s="667"/>
      <c r="CV5" s="667"/>
      <c r="CW5" s="667"/>
      <c r="CX5" s="667"/>
      <c r="CY5" s="667"/>
      <c r="CZ5" s="667"/>
      <c r="DA5" s="667"/>
      <c r="DB5" s="667"/>
      <c r="DC5" s="667"/>
      <c r="DD5" s="667"/>
      <c r="DE5" s="667"/>
      <c r="DF5" s="667"/>
      <c r="DG5" s="667"/>
      <c r="DH5" s="667"/>
      <c r="DI5" s="667"/>
      <c r="DJ5" s="667"/>
      <c r="DK5" s="667"/>
      <c r="DL5" s="667"/>
      <c r="DM5" s="667"/>
      <c r="DN5" s="667"/>
      <c r="DO5" s="667"/>
      <c r="DP5" s="667"/>
      <c r="DQ5" s="667"/>
      <c r="DR5" s="667"/>
      <c r="DS5" s="667"/>
      <c r="DT5" s="667"/>
      <c r="DU5" s="667"/>
      <c r="DV5" s="667"/>
      <c r="DW5" s="667"/>
      <c r="DX5" s="667"/>
      <c r="DY5" s="667"/>
      <c r="DZ5" s="667"/>
      <c r="EA5" s="667"/>
      <c r="EB5" s="667"/>
      <c r="EC5" s="667"/>
      <c r="ED5" s="667"/>
      <c r="EE5" s="667"/>
      <c r="EF5" s="667"/>
    </row>
    <row r="6" spans="1:137" ht="16" customHeight="1">
      <c r="T6" s="660" t="s">
        <v>298</v>
      </c>
      <c r="U6" s="707" t="str">
        <f>IF(F15="","　　　　　　　　　　　　　　　　　　自治公民館",F15&amp;"自治公民館")</f>
        <v>　　　　　　　　　　　　　　　　　　自治公民館</v>
      </c>
      <c r="V6" s="707"/>
      <c r="W6" s="707"/>
      <c r="X6" s="707"/>
      <c r="Y6" s="707"/>
      <c r="Z6" s="707"/>
      <c r="AH6" s="414"/>
      <c r="AI6" s="414"/>
      <c r="AJ6" s="414"/>
      <c r="AK6" s="414"/>
      <c r="AL6" s="597"/>
      <c r="AM6" s="413"/>
      <c r="AN6" s="413"/>
      <c r="AZ6" s="442"/>
      <c r="BA6" s="413"/>
      <c r="BE6" s="736"/>
      <c r="BF6" s="736"/>
      <c r="BG6" s="736"/>
      <c r="BH6" s="736"/>
      <c r="BI6" s="736"/>
      <c r="BJ6" s="736"/>
      <c r="BK6" s="736"/>
      <c r="BL6" s="736"/>
      <c r="BM6" s="736"/>
      <c r="BN6" s="736"/>
      <c r="BO6" s="736"/>
      <c r="BP6" s="736"/>
      <c r="BQ6" s="736"/>
      <c r="BU6" s="407" t="s">
        <v>75</v>
      </c>
      <c r="CI6" s="117"/>
      <c r="CJ6" s="667"/>
      <c r="CK6" s="667"/>
      <c r="CL6" s="667"/>
      <c r="CM6" s="255"/>
      <c r="CN6" s="255"/>
      <c r="CO6" s="255"/>
      <c r="CP6" s="255"/>
      <c r="CQ6" s="255"/>
      <c r="CR6" s="255"/>
      <c r="CS6" s="667"/>
      <c r="CT6" s="667"/>
      <c r="CU6" s="667"/>
      <c r="CV6" s="667"/>
      <c r="CW6" s="667"/>
      <c r="CX6" s="161"/>
      <c r="CY6" s="667"/>
      <c r="CZ6" s="667"/>
      <c r="DA6" s="667"/>
      <c r="DB6" s="667"/>
      <c r="DC6" s="667"/>
      <c r="DD6" s="667"/>
      <c r="DE6" s="667"/>
      <c r="DF6" s="667"/>
      <c r="DG6" s="667"/>
      <c r="DH6" s="667"/>
      <c r="DI6" s="667"/>
      <c r="DJ6" s="667"/>
      <c r="DK6" s="667"/>
      <c r="DL6" s="667"/>
      <c r="DM6" s="667"/>
      <c r="DN6" s="667"/>
      <c r="DO6" s="667"/>
      <c r="DP6" s="667"/>
      <c r="DQ6" s="667"/>
      <c r="DR6" s="667"/>
      <c r="DS6" s="667"/>
      <c r="DT6" s="667"/>
      <c r="DU6" s="667"/>
      <c r="DV6" s="667"/>
      <c r="DW6" s="667"/>
      <c r="DX6" s="667"/>
      <c r="DY6" s="667"/>
      <c r="DZ6" s="667"/>
      <c r="EA6" s="667"/>
      <c r="EB6" s="667"/>
      <c r="EC6" s="667"/>
      <c r="ED6" s="667"/>
      <c r="EE6" s="667"/>
      <c r="EF6" s="667"/>
      <c r="EG6" s="667"/>
    </row>
    <row r="7" spans="1:137" ht="16" customHeight="1">
      <c r="I7" s="696" t="str">
        <f>IF('【入力】基本事項入力'!K3="",'【入力】基本事項入力'!Q5&amp;'【入力】基本事項入力'!R5&amp;"年　　月　　日",'【入力】基本事項入力'!K3)</f>
        <v>令和6年　　月　　日</v>
      </c>
      <c r="J7" s="696"/>
      <c r="K7" s="696"/>
      <c r="O7" s="410"/>
      <c r="P7" s="410"/>
      <c r="Q7" s="410"/>
      <c r="R7" s="410"/>
      <c r="S7" s="410"/>
      <c r="T7" s="410"/>
      <c r="U7" s="422"/>
      <c r="V7" s="410"/>
      <c r="W7" s="410"/>
      <c r="X7" s="410"/>
      <c r="Y7" s="413"/>
      <c r="Z7" s="413"/>
      <c r="AD7" s="410"/>
      <c r="AE7" s="410"/>
      <c r="AF7" s="410"/>
      <c r="AG7" s="410"/>
      <c r="AH7" s="410"/>
      <c r="AI7" s="410"/>
      <c r="AJ7" s="410"/>
      <c r="AK7" s="410"/>
      <c r="AL7" s="410"/>
      <c r="AM7" s="503"/>
      <c r="AN7" s="503"/>
      <c r="AO7" s="503"/>
      <c r="AP7" s="410"/>
      <c r="AQ7" s="410"/>
      <c r="AR7" s="410"/>
      <c r="AS7" s="410"/>
      <c r="AT7" s="410"/>
      <c r="AU7" s="410"/>
      <c r="AV7" s="410"/>
      <c r="AW7" s="410"/>
      <c r="AX7" s="410"/>
      <c r="AY7" s="410"/>
      <c r="AZ7" s="459"/>
      <c r="BA7" s="459"/>
      <c r="BB7" s="413"/>
      <c r="BE7" s="410"/>
      <c r="BF7" s="410"/>
      <c r="BG7" s="410"/>
      <c r="BH7" s="410"/>
      <c r="BI7" s="410"/>
      <c r="BJ7" s="410"/>
      <c r="BK7" s="410"/>
      <c r="BL7" s="410"/>
      <c r="BM7" s="410"/>
      <c r="BN7" s="410"/>
      <c r="BO7" s="410"/>
      <c r="BP7" s="410"/>
      <c r="BQ7" s="410"/>
      <c r="BR7" s="410"/>
      <c r="BZ7" s="526"/>
      <c r="CA7" s="526"/>
      <c r="CB7" s="413"/>
      <c r="CC7" s="413"/>
      <c r="CI7" s="667"/>
      <c r="CJ7" s="667"/>
      <c r="CK7" s="667"/>
      <c r="CL7" s="667"/>
      <c r="CM7" s="667"/>
      <c r="CN7" s="255"/>
      <c r="CO7" s="255"/>
      <c r="CP7" s="255"/>
      <c r="CQ7" s="667"/>
      <c r="CR7" s="667"/>
      <c r="CS7" s="667"/>
      <c r="CT7" s="667"/>
      <c r="CU7" s="667"/>
      <c r="CV7" s="667"/>
      <c r="CW7" s="667"/>
      <c r="CX7" s="667"/>
      <c r="CY7" s="667"/>
      <c r="CZ7" s="667"/>
      <c r="DA7" s="667"/>
      <c r="DB7" s="667"/>
      <c r="DC7" s="667"/>
      <c r="DD7" s="667"/>
      <c r="DE7" s="667"/>
      <c r="DF7" s="667"/>
      <c r="DG7" s="667"/>
      <c r="DH7" s="667"/>
      <c r="DI7" s="667"/>
      <c r="DJ7" s="667"/>
      <c r="DK7" s="667"/>
      <c r="DL7" s="667"/>
      <c r="DM7" s="667"/>
      <c r="DN7" s="667"/>
      <c r="DO7" s="667"/>
      <c r="DP7" s="667"/>
      <c r="DQ7" s="667"/>
      <c r="DR7" s="667"/>
      <c r="DS7" s="667"/>
      <c r="DT7" s="667"/>
      <c r="DU7" s="667"/>
      <c r="DV7" s="667"/>
      <c r="DW7" s="667"/>
      <c r="DX7" s="667"/>
      <c r="DY7" s="667"/>
      <c r="DZ7" s="255"/>
      <c r="EA7" s="255"/>
      <c r="EB7" s="678"/>
      <c r="EC7" s="678"/>
      <c r="ED7" s="667"/>
      <c r="EE7" s="667"/>
      <c r="EF7" s="667"/>
    </row>
    <row r="8" spans="1:137" ht="16" customHeight="1">
      <c r="B8" s="451"/>
      <c r="C8" s="451"/>
      <c r="D8" s="451"/>
      <c r="E8" s="451"/>
      <c r="F8" s="451"/>
      <c r="G8" s="451"/>
      <c r="H8" s="451"/>
      <c r="I8" s="451"/>
      <c r="J8" s="451"/>
      <c r="K8" s="451"/>
      <c r="L8" s="451"/>
      <c r="M8" s="460"/>
      <c r="O8" s="410"/>
      <c r="P8" s="419" t="s">
        <v>303</v>
      </c>
      <c r="Q8" s="419"/>
      <c r="R8" s="419" t="s">
        <v>30</v>
      </c>
      <c r="S8" s="419"/>
      <c r="T8" s="419"/>
      <c r="U8" s="419"/>
      <c r="V8" s="710" t="s">
        <v>304</v>
      </c>
      <c r="W8" s="710"/>
      <c r="X8" s="710"/>
      <c r="Y8" s="419"/>
      <c r="Z8" s="419"/>
      <c r="AD8" s="713"/>
      <c r="AE8" s="713"/>
      <c r="AF8" s="713"/>
      <c r="AG8" s="713"/>
      <c r="AH8" s="713"/>
      <c r="AI8" s="713"/>
      <c r="AJ8" s="713"/>
      <c r="AK8" s="713"/>
      <c r="AL8" s="713"/>
      <c r="AM8" s="713"/>
      <c r="AN8" s="713"/>
      <c r="AO8" s="713"/>
      <c r="AP8" s="484" t="str">
        <f>I7</f>
        <v>令和6年　　月　　日</v>
      </c>
      <c r="AQ8" s="410"/>
      <c r="AR8" s="410"/>
      <c r="AS8" s="460" t="s">
        <v>0</v>
      </c>
      <c r="AT8" s="410"/>
      <c r="AU8" s="427" t="str">
        <f>'【入力】基本事項入力'!$B$1</f>
        <v>清山　知憲</v>
      </c>
      <c r="AV8" s="427"/>
      <c r="AW8" s="427"/>
      <c r="AX8" s="410" t="s">
        <v>161</v>
      </c>
      <c r="AY8" s="410"/>
      <c r="AZ8" s="410"/>
      <c r="BA8" s="422"/>
      <c r="BB8" s="410"/>
      <c r="BE8" s="410"/>
      <c r="BF8" s="410"/>
      <c r="BG8" s="410"/>
      <c r="BH8" s="410"/>
      <c r="BI8" s="410"/>
      <c r="BJ8" s="410"/>
      <c r="BK8" s="410"/>
      <c r="BL8" s="410"/>
      <c r="BM8" s="484"/>
      <c r="BN8" s="749"/>
      <c r="BO8" s="422"/>
      <c r="BQ8" s="484" t="str">
        <f>I7</f>
        <v>令和6年　　月　　日</v>
      </c>
      <c r="BR8" s="410"/>
      <c r="BY8" s="660" t="s">
        <v>56</v>
      </c>
      <c r="BZ8" s="707" t="str">
        <f>IF(F15="","　　　　　　　　　　　　　自治公民館",F15&amp;"自治公民館")</f>
        <v>　　　　　　　　　　　　　自治公民館</v>
      </c>
      <c r="CA8" s="707"/>
      <c r="CB8" s="707"/>
      <c r="CC8" s="707"/>
      <c r="CD8" s="441"/>
      <c r="CE8" s="619"/>
      <c r="CI8" s="161"/>
      <c r="CJ8" s="161"/>
      <c r="CK8" s="161"/>
      <c r="CL8" s="161"/>
      <c r="CM8" s="161"/>
      <c r="CN8" s="161"/>
      <c r="CO8" s="161"/>
      <c r="CP8" s="161"/>
      <c r="CQ8" s="161"/>
      <c r="CR8" s="161"/>
      <c r="CS8" s="161"/>
      <c r="CT8" s="667"/>
      <c r="CU8" s="161"/>
      <c r="CV8" s="161"/>
      <c r="CW8" s="667"/>
      <c r="CX8" s="667"/>
      <c r="CY8" s="667"/>
      <c r="CZ8" s="667"/>
      <c r="DA8" s="667"/>
      <c r="DB8" s="667"/>
      <c r="DC8" s="667"/>
      <c r="DD8" s="667"/>
      <c r="DE8" s="667"/>
      <c r="DF8" s="667"/>
      <c r="DG8" s="161"/>
      <c r="DH8" s="161"/>
      <c r="DI8" s="667"/>
      <c r="DJ8" s="667"/>
      <c r="DK8" s="667"/>
      <c r="DL8" s="161"/>
      <c r="DM8" s="161"/>
      <c r="DN8" s="161"/>
      <c r="DO8" s="161"/>
      <c r="DP8" s="161"/>
      <c r="DQ8" s="161"/>
      <c r="DR8" s="161"/>
      <c r="DS8" s="161"/>
      <c r="DT8" s="667"/>
      <c r="DU8" s="667"/>
      <c r="DV8" s="667"/>
      <c r="DW8" s="667"/>
      <c r="DX8" s="667"/>
      <c r="DY8" s="667"/>
      <c r="DZ8" s="255"/>
      <c r="EA8" s="255"/>
      <c r="EB8" s="678"/>
      <c r="EC8" s="678"/>
      <c r="ED8" s="667"/>
      <c r="EE8" s="667"/>
      <c r="EF8" s="667"/>
    </row>
    <row r="9" spans="1:137" ht="16" customHeight="1">
      <c r="O9" s="410"/>
      <c r="P9" s="419"/>
      <c r="Q9" s="419"/>
      <c r="R9" s="419"/>
      <c r="S9" s="419"/>
      <c r="T9" s="419"/>
      <c r="U9" s="419"/>
      <c r="V9" s="419"/>
      <c r="W9" s="419"/>
      <c r="X9" s="419"/>
      <c r="Y9" s="419"/>
      <c r="Z9" s="419"/>
      <c r="AD9" s="714"/>
      <c r="AE9" s="714"/>
      <c r="AF9" s="714"/>
      <c r="AG9" s="714"/>
      <c r="AH9" s="714"/>
      <c r="AI9" s="714"/>
      <c r="AJ9" s="714"/>
      <c r="AK9" s="714"/>
      <c r="AL9" s="714"/>
      <c r="AM9" s="714"/>
      <c r="AN9" s="714"/>
      <c r="AO9" s="714"/>
      <c r="AP9" s="506"/>
      <c r="AQ9" s="410"/>
      <c r="AR9" s="410"/>
      <c r="AS9" s="460"/>
      <c r="AT9" s="410"/>
      <c r="AU9" s="427"/>
      <c r="AV9" s="427"/>
      <c r="AW9" s="427"/>
      <c r="AX9" s="410"/>
      <c r="AY9" s="410"/>
      <c r="AZ9" s="410"/>
      <c r="BA9" s="503"/>
      <c r="BB9" s="410"/>
      <c r="BE9" s="410"/>
      <c r="BF9" s="410"/>
      <c r="BG9" s="410"/>
      <c r="BH9" s="410"/>
      <c r="BI9" s="410"/>
      <c r="BJ9" s="410"/>
      <c r="BK9" s="410"/>
      <c r="BL9" s="422"/>
      <c r="BM9" s="422"/>
      <c r="BN9" s="422"/>
      <c r="BO9" s="410"/>
      <c r="BP9" s="410"/>
      <c r="BQ9" s="410"/>
      <c r="BR9" s="410"/>
      <c r="BT9" s="410"/>
      <c r="BU9" s="410"/>
      <c r="BV9" s="410"/>
      <c r="BW9" s="410"/>
      <c r="BX9" s="410"/>
      <c r="BY9" s="422"/>
      <c r="BZ9" s="410"/>
      <c r="CA9" s="422"/>
      <c r="CB9" s="413"/>
      <c r="CC9" s="413"/>
      <c r="CI9" s="161"/>
      <c r="CJ9" s="161"/>
      <c r="CK9" s="161"/>
      <c r="CL9" s="161"/>
      <c r="CM9" s="161"/>
      <c r="CN9" s="161"/>
      <c r="CO9" s="667"/>
      <c r="CP9" s="667"/>
      <c r="CQ9" s="161"/>
      <c r="CR9" s="161"/>
      <c r="CS9" s="161"/>
      <c r="CT9" s="667"/>
      <c r="CU9" s="161"/>
      <c r="CV9" s="161"/>
      <c r="CW9" s="161"/>
      <c r="CX9" s="161"/>
      <c r="CY9" s="127"/>
      <c r="CZ9" s="127"/>
      <c r="DA9" s="765"/>
      <c r="DB9" s="765"/>
      <c r="DC9" s="765"/>
      <c r="DD9" s="765"/>
      <c r="DE9" s="127"/>
      <c r="DF9" s="127"/>
      <c r="DG9" s="161"/>
      <c r="DH9" s="161"/>
      <c r="DI9" s="161"/>
      <c r="DJ9" s="161"/>
      <c r="DK9" s="667"/>
      <c r="DL9" s="161"/>
      <c r="DM9" s="161"/>
      <c r="DN9" s="161"/>
      <c r="DO9" s="161"/>
      <c r="DP9" s="161"/>
      <c r="DQ9" s="161"/>
      <c r="DR9" s="161"/>
      <c r="DS9" s="161"/>
      <c r="DT9" s="161"/>
      <c r="DU9" s="161"/>
      <c r="DV9" s="667"/>
      <c r="DW9" s="667"/>
      <c r="DX9" s="667"/>
      <c r="DY9" s="667"/>
      <c r="DZ9" s="667"/>
      <c r="EA9" s="667"/>
      <c r="EB9" s="667"/>
      <c r="EC9" s="667"/>
      <c r="ED9" s="667"/>
      <c r="EE9" s="667"/>
      <c r="EF9" s="667"/>
    </row>
    <row r="10" spans="1:137" ht="16" customHeight="1">
      <c r="B10" s="460" t="s">
        <v>699</v>
      </c>
      <c r="C10" s="459" t="str">
        <f>IF('【入力】基本事項入力'!Q6="","",'【入力】基本事項入力'!Q6)</f>
        <v>清山　知憲</v>
      </c>
      <c r="D10" s="459"/>
      <c r="E10" s="410" t="s">
        <v>161</v>
      </c>
      <c r="H10" s="410"/>
      <c r="I10" s="410"/>
      <c r="J10" s="410"/>
      <c r="K10" s="410"/>
      <c r="N10" s="451"/>
      <c r="O10" s="451"/>
      <c r="P10" s="419" t="s">
        <v>314</v>
      </c>
      <c r="Q10" s="419"/>
      <c r="R10" s="419" t="str">
        <f>IF(G19="","",G19)</f>
        <v>後藤</v>
      </c>
      <c r="S10" s="419"/>
      <c r="T10" s="419"/>
      <c r="U10" s="419"/>
      <c r="V10" s="419" t="str">
        <f>IF('【入力】基本事項入力'!J24="","",'【入力】基本事項入力'!J24)</f>
        <v/>
      </c>
      <c r="W10" s="419"/>
      <c r="X10" s="419"/>
      <c r="Y10" s="419"/>
      <c r="Z10" s="419"/>
      <c r="AA10" s="623"/>
      <c r="AD10" s="714"/>
      <c r="AE10" s="714"/>
      <c r="AF10" s="714"/>
      <c r="AG10" s="714"/>
      <c r="AH10" s="714"/>
      <c r="AI10" s="714"/>
      <c r="AJ10" s="714"/>
      <c r="AK10" s="714"/>
      <c r="AL10" s="714"/>
      <c r="AM10" s="714"/>
      <c r="AN10" s="714"/>
      <c r="AO10" s="714"/>
      <c r="AP10" s="506"/>
      <c r="AQ10" s="410"/>
      <c r="AR10" s="410"/>
      <c r="AS10" s="410"/>
      <c r="AT10" s="410"/>
      <c r="AU10" s="410"/>
      <c r="AV10" s="410"/>
      <c r="AW10" s="410"/>
      <c r="AX10" s="410"/>
      <c r="AY10" s="410"/>
      <c r="AZ10" s="459"/>
      <c r="BA10" s="459"/>
      <c r="BB10" s="413"/>
      <c r="BE10" s="410"/>
      <c r="BF10" s="410"/>
      <c r="BG10" s="410"/>
      <c r="BH10" s="410"/>
      <c r="BI10" s="410"/>
      <c r="BJ10" s="410"/>
      <c r="BK10" s="410"/>
      <c r="BL10" s="410"/>
      <c r="BM10" s="410"/>
      <c r="BN10" s="410"/>
      <c r="BO10" s="410"/>
      <c r="BP10" s="410"/>
      <c r="BQ10" s="410"/>
      <c r="BR10" s="410"/>
      <c r="BT10" s="410"/>
      <c r="BU10" s="451"/>
      <c r="BV10" s="427" t="s">
        <v>311</v>
      </c>
      <c r="BW10" s="427" t="str">
        <f>IF('【入力】基本事項入力'!G49="","",'【入力】基本事項入力'!G49)</f>
        <v/>
      </c>
      <c r="BX10" s="427"/>
      <c r="BY10" s="427"/>
      <c r="BZ10" s="427"/>
      <c r="CA10" s="427"/>
      <c r="CB10" s="427"/>
      <c r="CC10" s="451"/>
      <c r="CI10" s="667"/>
      <c r="CJ10" s="667"/>
      <c r="CK10" s="161"/>
      <c r="CL10" s="667"/>
      <c r="CM10" s="667"/>
      <c r="CN10" s="161"/>
      <c r="CO10" s="161"/>
      <c r="CP10" s="161"/>
      <c r="CQ10" s="161"/>
      <c r="CR10" s="161"/>
      <c r="CS10" s="161"/>
      <c r="CT10" s="667"/>
      <c r="CU10" s="667"/>
      <c r="CV10" s="667"/>
      <c r="CW10" s="667"/>
      <c r="CX10" s="161"/>
      <c r="CY10" s="127"/>
      <c r="CZ10" s="127"/>
      <c r="DA10" s="765"/>
      <c r="DB10" s="765"/>
      <c r="DC10" s="765"/>
      <c r="DD10" s="765"/>
      <c r="DE10" s="127"/>
      <c r="DF10" s="127"/>
      <c r="DG10" s="667"/>
      <c r="DH10" s="667"/>
      <c r="DI10" s="161"/>
      <c r="DJ10" s="161"/>
      <c r="DK10" s="667"/>
      <c r="DL10" s="161"/>
      <c r="DM10" s="161"/>
      <c r="DN10" s="161"/>
      <c r="DO10" s="161"/>
      <c r="DP10" s="161"/>
      <c r="DQ10" s="161"/>
      <c r="DR10" s="161"/>
      <c r="DS10" s="161"/>
      <c r="DT10" s="161"/>
      <c r="DU10" s="161"/>
      <c r="DV10" s="667"/>
      <c r="DW10" s="667"/>
      <c r="DX10" s="667"/>
      <c r="DY10" s="667"/>
      <c r="DZ10" s="667"/>
      <c r="EA10" s="667"/>
      <c r="EB10" s="667"/>
      <c r="EC10" s="679"/>
      <c r="ED10" s="680"/>
      <c r="EE10" s="681"/>
      <c r="EF10" s="667"/>
    </row>
    <row r="11" spans="1:137" ht="16" customHeight="1">
      <c r="N11" s="623"/>
      <c r="O11" s="451"/>
      <c r="P11" s="419"/>
      <c r="Q11" s="419"/>
      <c r="R11" s="419"/>
      <c r="S11" s="419"/>
      <c r="T11" s="419"/>
      <c r="U11" s="419"/>
      <c r="V11" s="419"/>
      <c r="W11" s="419"/>
      <c r="X11" s="419"/>
      <c r="Y11" s="419"/>
      <c r="Z11" s="419"/>
      <c r="AA11" s="623"/>
      <c r="AD11" s="410"/>
      <c r="AE11" s="413" t="s">
        <v>0</v>
      </c>
      <c r="AF11" s="459" t="str">
        <f>'【入力】基本事項入力'!$B$1</f>
        <v>清山　知憲</v>
      </c>
      <c r="AG11" s="459"/>
      <c r="AH11" s="459"/>
      <c r="AI11" s="459"/>
      <c r="AJ11" s="410" t="s">
        <v>161</v>
      </c>
      <c r="AK11" s="410"/>
      <c r="AL11" s="410"/>
      <c r="AM11" s="422"/>
      <c r="AN11" s="410"/>
      <c r="AO11" s="410"/>
      <c r="AP11" s="410"/>
      <c r="AQ11" s="410"/>
      <c r="AR11" s="410"/>
      <c r="AS11" s="410"/>
      <c r="AT11" s="410"/>
      <c r="AU11" s="410"/>
      <c r="AV11" s="410"/>
      <c r="AW11" s="410"/>
      <c r="AX11" s="410"/>
      <c r="AY11" s="410"/>
      <c r="AZ11" s="730" t="str">
        <f>I7</f>
        <v>令和6年　　月　　日</v>
      </c>
      <c r="BA11" s="427"/>
      <c r="BB11" s="427"/>
      <c r="BE11" s="410" t="s">
        <v>699</v>
      </c>
      <c r="BF11" s="410"/>
      <c r="BG11" s="459" t="str">
        <f>'【入力】基本事項入力'!$B$1</f>
        <v>清山　知憲</v>
      </c>
      <c r="BH11" s="459"/>
      <c r="BI11" s="459"/>
      <c r="BJ11" s="459"/>
      <c r="BK11" s="459"/>
      <c r="BL11" s="410" t="s">
        <v>161</v>
      </c>
      <c r="BM11" s="410"/>
      <c r="BN11" s="413"/>
      <c r="BO11" s="413"/>
      <c r="BP11" s="413"/>
      <c r="BQ11" s="410"/>
      <c r="BR11" s="410"/>
      <c r="BT11" s="410"/>
      <c r="BU11" s="451"/>
      <c r="BV11" s="605"/>
      <c r="BW11" s="605"/>
      <c r="BX11" s="605"/>
      <c r="BY11" s="605"/>
      <c r="BZ11" s="605"/>
      <c r="CA11" s="605"/>
      <c r="CB11" s="605"/>
      <c r="CC11" s="451"/>
      <c r="CI11" s="667"/>
      <c r="CJ11" s="667"/>
      <c r="CK11" s="161"/>
      <c r="CL11" s="667"/>
      <c r="CM11" s="667"/>
      <c r="CN11" s="161"/>
      <c r="CO11" s="161"/>
      <c r="CP11" s="161"/>
      <c r="CQ11" s="161"/>
      <c r="CR11" s="161"/>
      <c r="CS11" s="161"/>
      <c r="CT11" s="667"/>
      <c r="CU11" s="667"/>
      <c r="CV11" s="667"/>
      <c r="CW11" s="667"/>
      <c r="CX11" s="161"/>
      <c r="CY11" s="161"/>
      <c r="CZ11" s="161"/>
      <c r="DA11" s="161"/>
      <c r="DB11" s="765"/>
      <c r="DC11" s="765"/>
      <c r="DD11" s="765"/>
      <c r="DE11" s="127"/>
      <c r="DF11" s="127"/>
      <c r="DG11" s="667"/>
      <c r="DH11" s="667"/>
      <c r="DI11" s="667"/>
      <c r="DJ11" s="667"/>
      <c r="DK11" s="667"/>
      <c r="DL11" s="161"/>
      <c r="DM11" s="161"/>
      <c r="DN11" s="161"/>
      <c r="DO11" s="161"/>
      <c r="DP11" s="161"/>
      <c r="DQ11" s="161"/>
      <c r="DR11" s="161"/>
      <c r="DS11" s="161"/>
      <c r="DT11" s="667"/>
      <c r="DU11" s="667"/>
      <c r="DV11" s="667"/>
      <c r="DW11" s="667"/>
      <c r="DX11" s="667"/>
      <c r="DY11" s="667"/>
      <c r="DZ11" s="667"/>
      <c r="EA11" s="667"/>
      <c r="EB11" s="667"/>
      <c r="EC11" s="667"/>
      <c r="ED11" s="667"/>
      <c r="EE11" s="667"/>
      <c r="EF11" s="667"/>
    </row>
    <row r="12" spans="1:137" ht="16" customHeight="1">
      <c r="B12" s="410"/>
      <c r="C12" s="410"/>
      <c r="D12" s="410"/>
      <c r="E12" s="410"/>
      <c r="F12" s="410"/>
      <c r="G12" s="410"/>
      <c r="H12" s="410"/>
      <c r="N12" s="623"/>
      <c r="O12" s="451"/>
      <c r="P12" s="419" t="str">
        <f>IF('【入力】基本事項入力'!C31="","副館長",'【入力】基本事項入力'!C31)</f>
        <v>副館長</v>
      </c>
      <c r="Q12" s="419"/>
      <c r="R12" s="419" t="str">
        <f>IF('【入力】基本事項入力'!E31="","",'【入力】基本事項入力'!E31)</f>
        <v/>
      </c>
      <c r="S12" s="419"/>
      <c r="T12" s="419"/>
      <c r="U12" s="419"/>
      <c r="V12" s="419" t="str">
        <f>IF('【入力】基本事項入力'!G31="","",'【入力】基本事項入力'!G31)</f>
        <v/>
      </c>
      <c r="W12" s="419"/>
      <c r="X12" s="419"/>
      <c r="Y12" s="419"/>
      <c r="Z12" s="419"/>
      <c r="AA12" s="623"/>
      <c r="AD12" s="526"/>
      <c r="AE12" s="526"/>
      <c r="AF12" s="513"/>
      <c r="AG12" s="513"/>
      <c r="AH12" s="513"/>
      <c r="AI12" s="513"/>
      <c r="AJ12" s="513"/>
      <c r="AK12" s="513"/>
      <c r="AL12" s="513"/>
      <c r="AM12" s="513"/>
      <c r="AN12" s="513"/>
      <c r="AO12" s="513"/>
      <c r="AT12" s="410"/>
      <c r="AU12" s="410"/>
      <c r="AV12" s="410"/>
      <c r="AW12" s="410"/>
      <c r="AX12" s="410"/>
      <c r="AY12" s="410"/>
      <c r="AZ12" s="410"/>
      <c r="BA12" s="410"/>
      <c r="BB12" s="434"/>
      <c r="BE12" s="410"/>
      <c r="BF12" s="410"/>
      <c r="BG12" s="410"/>
      <c r="BH12" s="427"/>
      <c r="BI12" s="427"/>
      <c r="BJ12" s="427"/>
      <c r="BK12" s="410"/>
      <c r="BL12" s="410"/>
      <c r="BM12" s="410"/>
      <c r="BN12" s="413"/>
      <c r="BO12" s="413"/>
      <c r="BP12" s="413"/>
      <c r="BQ12" s="410"/>
      <c r="BR12" s="410"/>
      <c r="BT12" s="451"/>
      <c r="BU12" s="451"/>
      <c r="BV12" s="451" t="s">
        <v>317</v>
      </c>
      <c r="BW12" s="451"/>
      <c r="BX12" s="451"/>
      <c r="BY12" s="451"/>
      <c r="BZ12" s="451"/>
      <c r="CA12" s="451"/>
      <c r="CB12" s="451"/>
      <c r="CC12" s="451"/>
      <c r="CD12" s="623"/>
      <c r="CE12" s="614"/>
      <c r="CI12" s="667"/>
      <c r="CJ12" s="667"/>
      <c r="CK12" s="667"/>
      <c r="CL12" s="161"/>
      <c r="CM12" s="161"/>
      <c r="CN12" s="667"/>
      <c r="CO12" s="667"/>
      <c r="CP12" s="667"/>
      <c r="CQ12" s="667"/>
      <c r="CR12" s="667"/>
      <c r="CS12" s="667"/>
      <c r="CT12" s="667"/>
      <c r="CU12" s="667"/>
      <c r="CV12" s="667"/>
      <c r="CW12" s="667"/>
      <c r="CX12" s="667"/>
      <c r="CY12" s="764"/>
      <c r="CZ12" s="764"/>
      <c r="DA12" s="764"/>
      <c r="DB12" s="667"/>
      <c r="DC12" s="667"/>
      <c r="DD12" s="667"/>
      <c r="DE12" s="667"/>
      <c r="DF12" s="667"/>
      <c r="DG12" s="667"/>
      <c r="DH12" s="667"/>
      <c r="DI12" s="667"/>
      <c r="DJ12" s="667"/>
      <c r="DK12" s="667"/>
      <c r="DL12" s="161"/>
      <c r="DM12" s="161"/>
      <c r="DN12" s="161"/>
      <c r="DO12" s="161"/>
      <c r="DP12" s="161"/>
      <c r="DQ12" s="161"/>
      <c r="DR12" s="161"/>
      <c r="DS12" s="161"/>
      <c r="DT12" s="667"/>
      <c r="DU12" s="667"/>
      <c r="DV12" s="667"/>
      <c r="DW12" s="161"/>
      <c r="DX12" s="161"/>
      <c r="DY12" s="161"/>
      <c r="DZ12" s="161"/>
      <c r="EA12" s="161"/>
      <c r="EB12" s="161"/>
      <c r="EC12" s="161"/>
      <c r="ED12" s="161"/>
      <c r="EE12" s="161"/>
      <c r="EF12" s="667"/>
    </row>
    <row r="13" spans="1:137" ht="16" customHeight="1">
      <c r="B13" s="410"/>
      <c r="C13" s="410"/>
      <c r="D13" s="410"/>
      <c r="E13" s="410"/>
      <c r="F13" s="410"/>
      <c r="G13" s="410"/>
      <c r="H13" s="410"/>
      <c r="I13" s="697" t="s">
        <v>58</v>
      </c>
      <c r="J13" s="697"/>
      <c r="K13" s="697"/>
      <c r="L13" s="697"/>
      <c r="N13" s="623"/>
      <c r="O13" s="451"/>
      <c r="P13" s="419"/>
      <c r="Q13" s="419"/>
      <c r="R13" s="419"/>
      <c r="S13" s="419"/>
      <c r="T13" s="419"/>
      <c r="U13" s="419"/>
      <c r="V13" s="419"/>
      <c r="W13" s="419"/>
      <c r="X13" s="419"/>
      <c r="Y13" s="419"/>
      <c r="Z13" s="419"/>
      <c r="AA13" s="623"/>
      <c r="AU13" s="410"/>
      <c r="AV13" s="410"/>
      <c r="AW13" s="410"/>
      <c r="AX13" s="410"/>
      <c r="AY13" s="410"/>
      <c r="AZ13" s="410"/>
      <c r="BA13" s="410"/>
      <c r="BB13" s="413"/>
      <c r="BE13" s="410"/>
      <c r="BF13" s="410"/>
      <c r="BG13" s="410"/>
      <c r="BH13" s="427"/>
      <c r="BI13" s="427"/>
      <c r="BJ13" s="427"/>
      <c r="BK13" s="410"/>
      <c r="BL13" s="410"/>
      <c r="BM13" s="410"/>
      <c r="BN13" s="413"/>
      <c r="BO13" s="413"/>
      <c r="BP13" s="413"/>
      <c r="BQ13" s="410"/>
      <c r="BR13" s="410"/>
      <c r="BT13" s="451"/>
      <c r="BU13" s="451"/>
      <c r="BV13" s="451" t="s">
        <v>228</v>
      </c>
      <c r="BW13" s="451"/>
      <c r="BX13" s="451"/>
      <c r="BY13" s="451"/>
      <c r="BZ13" s="451"/>
      <c r="CA13" s="451"/>
      <c r="CB13" s="451"/>
      <c r="CC13" s="451"/>
      <c r="CD13" s="623"/>
      <c r="CE13" s="614"/>
      <c r="CI13" s="667"/>
      <c r="CJ13" s="667"/>
      <c r="CK13" s="667"/>
      <c r="CL13" s="667"/>
      <c r="CM13" s="667"/>
      <c r="CN13" s="667"/>
      <c r="CO13" s="667"/>
      <c r="CP13" s="667"/>
      <c r="CQ13" s="667"/>
      <c r="CR13" s="667"/>
      <c r="CS13" s="667"/>
      <c r="CT13" s="667"/>
      <c r="CU13" s="667"/>
      <c r="CV13" s="667"/>
      <c r="CW13" s="667"/>
      <c r="CX13" s="161"/>
      <c r="CY13" s="127"/>
      <c r="CZ13" s="127"/>
      <c r="DA13" s="667"/>
      <c r="DB13" s="667"/>
      <c r="DC13" s="667"/>
      <c r="DD13" s="667"/>
      <c r="DE13" s="667"/>
      <c r="DF13" s="667"/>
      <c r="DG13" s="667"/>
      <c r="DH13" s="667"/>
      <c r="DI13" s="667"/>
      <c r="DJ13" s="667"/>
      <c r="DK13" s="667"/>
      <c r="DL13" s="161"/>
      <c r="DM13" s="161"/>
      <c r="DN13" s="161"/>
      <c r="DO13" s="161"/>
      <c r="DP13" s="161"/>
      <c r="DQ13" s="161"/>
      <c r="DR13" s="161"/>
      <c r="DS13" s="161"/>
      <c r="DT13" s="667"/>
      <c r="DU13" s="667"/>
      <c r="DV13" s="667"/>
      <c r="DW13" s="161"/>
      <c r="DX13" s="161"/>
      <c r="DY13" s="161"/>
      <c r="DZ13" s="161"/>
      <c r="EA13" s="161"/>
      <c r="EB13" s="161"/>
      <c r="EC13" s="161"/>
      <c r="ED13" s="161"/>
      <c r="EE13" s="668"/>
      <c r="EF13" s="667"/>
    </row>
    <row r="14" spans="1:137" ht="16" customHeight="1">
      <c r="C14" s="644"/>
      <c r="D14" s="648"/>
      <c r="E14" s="648"/>
      <c r="F14" s="648"/>
      <c r="G14" s="648"/>
      <c r="H14" s="695"/>
      <c r="I14" s="695"/>
      <c r="J14" s="695"/>
      <c r="K14" s="648"/>
      <c r="L14" s="516"/>
      <c r="N14" s="623"/>
      <c r="O14" s="451"/>
      <c r="P14" s="419" t="str">
        <f>IF('【入力】基本事項入力'!C32="","副館長",'【入力】基本事項入力'!C32)</f>
        <v>副館長</v>
      </c>
      <c r="Q14" s="419"/>
      <c r="R14" s="419" t="str">
        <f>IF('【入力】基本事項入力'!E32="","",'【入力】基本事項入力'!E32)</f>
        <v/>
      </c>
      <c r="S14" s="419"/>
      <c r="T14" s="419"/>
      <c r="U14" s="419"/>
      <c r="V14" s="419" t="str">
        <f>IF('【入力】基本事項入力'!G32="","",'【入力】基本事項入力'!G32)</f>
        <v/>
      </c>
      <c r="W14" s="419"/>
      <c r="X14" s="419"/>
      <c r="Y14" s="419"/>
      <c r="Z14" s="419"/>
      <c r="AA14" s="623"/>
      <c r="AM14" s="726" t="s">
        <v>58</v>
      </c>
      <c r="AN14" s="726"/>
      <c r="AO14" s="726"/>
      <c r="AP14" s="726"/>
      <c r="AS14" s="455" t="s">
        <v>736</v>
      </c>
      <c r="AT14" s="467"/>
      <c r="AU14" s="467"/>
      <c r="AV14" s="467"/>
      <c r="AW14" s="467"/>
      <c r="AX14" s="467"/>
      <c r="AY14" s="467"/>
      <c r="AZ14" s="467"/>
      <c r="BA14" s="488"/>
      <c r="BB14" s="413"/>
      <c r="BM14" s="748"/>
      <c r="BN14" s="726" t="s">
        <v>58</v>
      </c>
      <c r="BO14" s="726"/>
      <c r="BP14" s="726"/>
      <c r="BQ14" s="726"/>
      <c r="BT14" s="451"/>
      <c r="BU14" s="451"/>
      <c r="BV14" s="451"/>
      <c r="BW14" s="451"/>
      <c r="BX14" s="451"/>
      <c r="BY14" s="451"/>
      <c r="BZ14" s="451"/>
      <c r="CA14" s="451"/>
      <c r="CB14" s="451"/>
      <c r="CC14" s="451"/>
      <c r="CD14" s="623"/>
      <c r="CE14" s="614"/>
      <c r="CI14" s="667"/>
      <c r="CJ14" s="667"/>
      <c r="CK14" s="667"/>
      <c r="CL14" s="667"/>
      <c r="CM14" s="161"/>
      <c r="CN14" s="667"/>
      <c r="CO14" s="667"/>
      <c r="CP14" s="667"/>
      <c r="CQ14" s="161"/>
      <c r="CR14" s="667"/>
      <c r="CS14" s="667"/>
      <c r="CT14" s="667"/>
      <c r="CU14" s="667"/>
      <c r="CV14" s="667"/>
      <c r="CW14" s="667"/>
      <c r="CX14" s="667"/>
      <c r="CY14" s="764"/>
      <c r="CZ14" s="764"/>
      <c r="DA14" s="764"/>
      <c r="DB14" s="667"/>
      <c r="DC14" s="667"/>
      <c r="DD14" s="667"/>
      <c r="DE14" s="667"/>
      <c r="DF14" s="667"/>
      <c r="DG14" s="667"/>
      <c r="DH14" s="667"/>
      <c r="DI14" s="667"/>
      <c r="DJ14" s="667"/>
      <c r="DK14" s="667"/>
      <c r="DL14" s="161"/>
      <c r="DM14" s="161"/>
      <c r="DN14" s="161"/>
      <c r="DO14" s="161"/>
      <c r="DP14" s="161"/>
      <c r="DQ14" s="161"/>
      <c r="DR14" s="161"/>
      <c r="DS14" s="161"/>
      <c r="DT14" s="667"/>
      <c r="DU14" s="667"/>
      <c r="DV14" s="667"/>
      <c r="DW14" s="667"/>
      <c r="DX14" s="667"/>
      <c r="DY14" s="667"/>
      <c r="DZ14" s="667"/>
      <c r="EA14" s="667"/>
      <c r="EB14" s="667"/>
      <c r="EC14" s="667"/>
      <c r="ED14" s="667"/>
      <c r="EE14" s="667"/>
      <c r="EF14" s="667"/>
    </row>
    <row r="15" spans="1:137" ht="16" customHeight="1">
      <c r="C15" s="646"/>
      <c r="D15" s="459" t="s">
        <v>733</v>
      </c>
      <c r="F15" s="653" t="str">
        <f>IF('【入力】基本事項入力'!C21="","",'【入力】基本事項入力'!C21)</f>
        <v/>
      </c>
      <c r="G15" s="526"/>
      <c r="H15" s="526"/>
      <c r="I15" s="526"/>
      <c r="J15" s="526"/>
      <c r="K15" s="487" t="s">
        <v>743</v>
      </c>
      <c r="L15" s="517"/>
      <c r="N15" s="623"/>
      <c r="O15" s="451"/>
      <c r="P15" s="419"/>
      <c r="Q15" s="419"/>
      <c r="R15" s="419"/>
      <c r="S15" s="419"/>
      <c r="T15" s="419"/>
      <c r="U15" s="419"/>
      <c r="V15" s="419"/>
      <c r="W15" s="419"/>
      <c r="X15" s="419"/>
      <c r="Y15" s="419"/>
      <c r="Z15" s="419"/>
      <c r="AA15" s="623"/>
      <c r="AF15" s="644"/>
      <c r="AG15" s="648"/>
      <c r="AH15" s="648"/>
      <c r="AI15" s="648"/>
      <c r="AJ15" s="648"/>
      <c r="AK15" s="695"/>
      <c r="AL15" s="695"/>
      <c r="AM15" s="695"/>
      <c r="AN15" s="695"/>
      <c r="AO15" s="648"/>
      <c r="AP15" s="516"/>
      <c r="AQ15" s="635"/>
      <c r="AS15" s="456"/>
      <c r="AT15" s="410"/>
      <c r="AU15" s="410"/>
      <c r="AV15" s="410"/>
      <c r="AW15" s="422"/>
      <c r="AX15" s="422"/>
      <c r="AY15" s="422"/>
      <c r="AZ15" s="410"/>
      <c r="BA15" s="489"/>
      <c r="BB15" s="410"/>
      <c r="BF15" s="614"/>
      <c r="BG15" s="741"/>
      <c r="BH15" s="648"/>
      <c r="BI15" s="648"/>
      <c r="BJ15" s="648"/>
      <c r="BK15" s="648"/>
      <c r="BL15" s="648"/>
      <c r="BM15" s="695"/>
      <c r="BN15" s="695"/>
      <c r="BO15" s="695"/>
      <c r="BP15" s="648"/>
      <c r="BQ15" s="516"/>
      <c r="BT15" s="451" t="s">
        <v>728</v>
      </c>
      <c r="BU15" s="451"/>
      <c r="BV15" s="451"/>
      <c r="BW15" s="451"/>
      <c r="BX15" s="451"/>
      <c r="BY15" s="451"/>
      <c r="BZ15" s="451"/>
      <c r="CA15" s="451"/>
      <c r="CB15" s="451"/>
      <c r="CC15" s="451"/>
      <c r="CD15" s="623"/>
      <c r="CE15" s="614"/>
      <c r="CI15" s="667"/>
      <c r="CJ15" s="667"/>
      <c r="CK15" s="161"/>
      <c r="CL15" s="161"/>
      <c r="CM15" s="161"/>
      <c r="CN15" s="667"/>
      <c r="CO15" s="667"/>
      <c r="CP15" s="667"/>
      <c r="CQ15" s="667"/>
      <c r="CR15" s="667"/>
      <c r="CS15" s="763"/>
      <c r="CT15" s="667"/>
      <c r="CU15" s="667"/>
      <c r="CV15" s="667"/>
      <c r="CW15" s="667"/>
      <c r="CX15" s="161"/>
      <c r="CY15" s="127"/>
      <c r="CZ15" s="127"/>
      <c r="DA15" s="667"/>
      <c r="DB15" s="667"/>
      <c r="DC15" s="667"/>
      <c r="DD15" s="667"/>
      <c r="DE15" s="667"/>
      <c r="DF15" s="667"/>
      <c r="DG15" s="667"/>
      <c r="DH15" s="667"/>
      <c r="DI15" s="667"/>
      <c r="DJ15" s="667"/>
      <c r="DK15" s="667"/>
      <c r="DL15" s="161"/>
      <c r="DM15" s="161"/>
      <c r="DN15" s="161"/>
      <c r="DO15" s="161"/>
      <c r="DP15" s="161"/>
      <c r="DQ15" s="161"/>
      <c r="DR15" s="161"/>
      <c r="DS15" s="161"/>
      <c r="DT15" s="667"/>
      <c r="DU15" s="667"/>
      <c r="DV15" s="667"/>
      <c r="DW15" s="667"/>
      <c r="DX15" s="667"/>
      <c r="DY15" s="667"/>
      <c r="DZ15" s="667"/>
      <c r="EA15" s="667"/>
      <c r="EB15" s="667"/>
      <c r="EC15" s="667"/>
      <c r="ED15" s="667"/>
      <c r="EE15" s="667"/>
      <c r="EF15" s="667"/>
    </row>
    <row r="16" spans="1:137" ht="16" customHeight="1">
      <c r="C16" s="646"/>
      <c r="E16" s="495"/>
      <c r="F16" s="495"/>
      <c r="G16" s="692"/>
      <c r="H16" s="663"/>
      <c r="I16" s="698" t="str">
        <f>IF('【入力】基本事項入力'!$G$26="","",'【入力】基本事項入力'!$G$26)</f>
        <v/>
      </c>
      <c r="J16" s="698" t="str">
        <f>IF('【入力】基本事項入力'!$H$26="","",'【入力】基本事項入力'!$H$26)</f>
        <v/>
      </c>
      <c r="K16" s="698"/>
      <c r="L16" s="517"/>
      <c r="N16" s="623"/>
      <c r="O16" s="451"/>
      <c r="P16" s="419" t="str">
        <f>IF('【入力】基本事項入力'!C33="","主　事",'【入力】基本事項入力'!C33)</f>
        <v>主　事</v>
      </c>
      <c r="Q16" s="419"/>
      <c r="R16" s="419" t="str">
        <f>IF('【入力】基本事項入力'!E33="","",'【入力】基本事項入力'!E33)</f>
        <v/>
      </c>
      <c r="S16" s="419"/>
      <c r="T16" s="419"/>
      <c r="U16" s="419"/>
      <c r="V16" s="419" t="str">
        <f>IF('【入力】基本事項入力'!G33="","",'【入力】基本事項入力'!G33)</f>
        <v/>
      </c>
      <c r="W16" s="419"/>
      <c r="X16" s="419"/>
      <c r="Y16" s="419"/>
      <c r="Z16" s="419"/>
      <c r="AA16" s="623"/>
      <c r="AF16" s="646"/>
      <c r="AG16" s="441" t="s">
        <v>298</v>
      </c>
      <c r="AH16" s="441"/>
      <c r="AJ16" s="655" t="str">
        <f>IF(F15="","",F15)</f>
        <v/>
      </c>
      <c r="AK16" s="655"/>
      <c r="AL16" s="655"/>
      <c r="AM16" s="655"/>
      <c r="AN16" s="655"/>
      <c r="AO16" s="727" t="s">
        <v>743</v>
      </c>
      <c r="AP16" s="728"/>
      <c r="AQ16" s="635"/>
      <c r="AS16" s="456"/>
      <c r="AT16" s="451" t="s">
        <v>298</v>
      </c>
      <c r="AU16" s="410"/>
      <c r="AV16" s="410"/>
      <c r="AW16" s="476" t="str">
        <f>IF(F15="","",F15)</f>
        <v/>
      </c>
      <c r="AX16" s="476"/>
      <c r="AY16" s="476"/>
      <c r="AZ16" s="731" t="str">
        <f>IF(AW15="","自治公民館","")</f>
        <v>自治公民館</v>
      </c>
      <c r="BA16" s="489"/>
      <c r="BB16" s="410"/>
      <c r="BG16" s="646"/>
      <c r="BH16" s="441" t="s">
        <v>298</v>
      </c>
      <c r="BI16" s="441"/>
      <c r="BJ16" s="441"/>
      <c r="BL16" s="526" t="str">
        <f>IF(F15="","",F15)</f>
        <v/>
      </c>
      <c r="BM16" s="526"/>
      <c r="BN16" s="526"/>
      <c r="BO16" s="526"/>
      <c r="BP16" s="750" t="str">
        <f>IF(BM15="","自治公民館","")</f>
        <v>自治公民館</v>
      </c>
      <c r="BQ16" s="728"/>
      <c r="BT16" s="451"/>
      <c r="BU16" s="460"/>
      <c r="BV16" s="460"/>
      <c r="BW16" s="460"/>
      <c r="BX16" s="460"/>
      <c r="BY16" s="460"/>
      <c r="BZ16" s="460"/>
      <c r="CA16" s="460"/>
      <c r="CB16" s="460"/>
      <c r="CC16" s="460"/>
      <c r="CD16" s="614"/>
      <c r="CE16" s="614"/>
      <c r="CI16" s="667"/>
      <c r="CJ16" s="667"/>
      <c r="CK16" s="161"/>
      <c r="CL16" s="161"/>
      <c r="CM16" s="161"/>
      <c r="CN16" s="667"/>
      <c r="CO16" s="667"/>
      <c r="CP16" s="667"/>
      <c r="CQ16" s="667"/>
      <c r="CR16" s="667"/>
      <c r="CS16" s="763"/>
      <c r="CT16" s="667"/>
      <c r="CU16" s="667"/>
      <c r="CV16" s="667"/>
      <c r="CW16" s="667"/>
      <c r="CX16" s="161"/>
      <c r="CY16" s="127"/>
      <c r="CZ16" s="764"/>
      <c r="DA16" s="764"/>
      <c r="DB16" s="764"/>
      <c r="DC16" s="764"/>
      <c r="DD16" s="764"/>
      <c r="DE16" s="764"/>
      <c r="DF16" s="764"/>
      <c r="DG16" s="667"/>
      <c r="DH16" s="667"/>
      <c r="DI16" s="667"/>
      <c r="DJ16" s="667"/>
      <c r="DK16" s="667"/>
      <c r="DL16" s="161"/>
      <c r="DM16" s="161"/>
      <c r="DN16" s="161"/>
      <c r="DO16" s="161"/>
      <c r="DP16" s="161"/>
      <c r="DQ16" s="161"/>
      <c r="DR16" s="161"/>
      <c r="DS16" s="161"/>
      <c r="DT16" s="667"/>
      <c r="DU16" s="667"/>
      <c r="DV16" s="667"/>
      <c r="DW16" s="667"/>
      <c r="DX16" s="161"/>
      <c r="DY16" s="161"/>
      <c r="DZ16" s="161"/>
      <c r="EA16" s="161"/>
      <c r="EB16" s="161"/>
      <c r="EC16" s="161"/>
      <c r="ED16" s="161"/>
      <c r="EE16" s="668"/>
      <c r="EF16" s="667"/>
    </row>
    <row r="17" spans="1:137" ht="16" customHeight="1">
      <c r="C17" s="646"/>
      <c r="D17" s="585" t="s">
        <v>734</v>
      </c>
      <c r="F17" s="652" t="s">
        <v>37</v>
      </c>
      <c r="G17" s="653" t="str">
        <f>IF('【入力】基本事項入力'!E23="","",'【入力】基本事項入力'!E23)</f>
        <v/>
      </c>
      <c r="H17" s="526"/>
      <c r="I17" s="699" t="str">
        <f>IF('【入力】基本事項入力'!F23="","",'【入力】基本事項入力'!F23)</f>
        <v/>
      </c>
      <c r="J17" s="699" t="str">
        <f>IF('【入力】基本事項入力'!G23="","",'【入力】基本事項入力'!G23)</f>
        <v/>
      </c>
      <c r="K17" s="699"/>
      <c r="L17" s="517"/>
      <c r="N17" s="623"/>
      <c r="O17" s="451"/>
      <c r="P17" s="419"/>
      <c r="Q17" s="419"/>
      <c r="R17" s="419"/>
      <c r="S17" s="419"/>
      <c r="T17" s="419"/>
      <c r="U17" s="419"/>
      <c r="V17" s="419"/>
      <c r="W17" s="419"/>
      <c r="X17" s="419"/>
      <c r="Y17" s="419"/>
      <c r="Z17" s="419"/>
      <c r="AA17" s="623"/>
      <c r="AF17" s="646"/>
      <c r="AH17" s="632"/>
      <c r="AI17" s="718"/>
      <c r="AJ17" s="718"/>
      <c r="AK17" s="724"/>
      <c r="AL17" s="663"/>
      <c r="AM17" s="663"/>
      <c r="AN17" s="698"/>
      <c r="AO17" s="698"/>
      <c r="AP17" s="729"/>
      <c r="AS17" s="456"/>
      <c r="AT17" s="422"/>
      <c r="AU17" s="410"/>
      <c r="AV17" s="410"/>
      <c r="AW17" s="410"/>
      <c r="AX17" s="599"/>
      <c r="AY17" s="599"/>
      <c r="AZ17" s="471"/>
      <c r="BA17" s="489"/>
      <c r="BB17" s="410"/>
      <c r="BG17" s="646"/>
      <c r="BI17" s="724"/>
      <c r="BJ17" s="623"/>
      <c r="BK17" s="623"/>
      <c r="BL17" s="747"/>
      <c r="BM17" s="663"/>
      <c r="BN17" s="663" t="str">
        <f>IF('【入力】基本事項入力'!$G$26="","",'【入力】基本事項入力'!$G$26)</f>
        <v/>
      </c>
      <c r="BO17" s="698" t="str">
        <f>IF('【入力】基本事項入力'!$H$26="","",'【入力】基本事項入力'!$H$26)</f>
        <v/>
      </c>
      <c r="BP17" s="698"/>
      <c r="BQ17" s="729"/>
      <c r="BT17" s="451"/>
      <c r="BU17" s="451" t="str">
        <f>IF('【入力】基本事項入力'!F50="１．建物を所有している（※右側の所有者名義を記入してください。）","①．建物を所有している","１．建物を所有している")</f>
        <v>１．建物を所有している</v>
      </c>
      <c r="BV17" s="451"/>
      <c r="BW17" s="451"/>
      <c r="BX17" s="751" t="s">
        <v>322</v>
      </c>
      <c r="BY17" s="751"/>
      <c r="BZ17" s="605" t="str">
        <f>IF('【入力】基本事項入力'!L50="","",'【入力】基本事項入力'!L50)</f>
        <v/>
      </c>
      <c r="CA17" s="605"/>
      <c r="CB17" s="605"/>
      <c r="CC17" s="451" t="s">
        <v>325</v>
      </c>
      <c r="CD17" s="623"/>
      <c r="CE17" s="614"/>
      <c r="CI17" s="667"/>
      <c r="CJ17" s="667"/>
      <c r="CK17" s="667"/>
      <c r="CL17" s="667"/>
      <c r="CM17" s="667"/>
      <c r="CN17" s="667"/>
      <c r="CO17" s="667"/>
      <c r="CP17" s="667"/>
      <c r="CQ17" s="667"/>
      <c r="CR17" s="667"/>
      <c r="CS17" s="667"/>
      <c r="CT17" s="667"/>
      <c r="CU17" s="667"/>
      <c r="CV17" s="667"/>
      <c r="CW17" s="667"/>
      <c r="CX17" s="161"/>
      <c r="CY17" s="127"/>
      <c r="CZ17" s="764"/>
      <c r="DA17" s="764"/>
      <c r="DB17" s="667"/>
      <c r="DC17" s="667"/>
      <c r="DD17" s="667"/>
      <c r="DE17" s="667"/>
      <c r="DF17" s="667"/>
      <c r="DG17" s="667"/>
      <c r="DH17" s="667"/>
      <c r="DI17" s="667"/>
      <c r="DJ17" s="667"/>
      <c r="DK17" s="667"/>
      <c r="DL17" s="161"/>
      <c r="DM17" s="161"/>
      <c r="DN17" s="161"/>
      <c r="DO17" s="161"/>
      <c r="DP17" s="161"/>
      <c r="DQ17" s="161"/>
      <c r="DR17" s="161"/>
      <c r="DS17" s="161"/>
      <c r="DT17" s="667"/>
      <c r="DU17" s="667"/>
      <c r="DV17" s="667"/>
      <c r="DW17" s="667"/>
      <c r="DX17" s="161"/>
      <c r="DY17" s="161"/>
      <c r="DZ17" s="161"/>
      <c r="EA17" s="161"/>
      <c r="EB17" s="161"/>
      <c r="EC17" s="161"/>
      <c r="ED17" s="161"/>
      <c r="EE17" s="161"/>
      <c r="EF17" s="667"/>
    </row>
    <row r="18" spans="1:137" ht="16" customHeight="1">
      <c r="C18" s="646"/>
      <c r="E18" s="451"/>
      <c r="F18" s="451"/>
      <c r="G18" s="451"/>
      <c r="H18" s="599"/>
      <c r="I18" s="599"/>
      <c r="J18" s="599"/>
      <c r="K18" s="410"/>
      <c r="L18" s="517"/>
      <c r="N18" s="623"/>
      <c r="O18" s="451"/>
      <c r="P18" s="419" t="str">
        <f>IF('【入力】基本事項入力'!C34="","会　計",'【入力】基本事項入力'!C34)</f>
        <v>会　計</v>
      </c>
      <c r="Q18" s="419"/>
      <c r="R18" s="419" t="str">
        <f>IF('【入力】基本事項入力'!E34="","",'【入力】基本事項入力'!E34)</f>
        <v/>
      </c>
      <c r="S18" s="419"/>
      <c r="T18" s="419"/>
      <c r="U18" s="419"/>
      <c r="V18" s="419" t="str">
        <f>IF('【入力】基本事項入力'!G34="","",'【入力】基本事項入力'!G34)</f>
        <v/>
      </c>
      <c r="W18" s="419"/>
      <c r="X18" s="419"/>
      <c r="Y18" s="419"/>
      <c r="Z18" s="419"/>
      <c r="AA18" s="623"/>
      <c r="AF18" s="646"/>
      <c r="AG18" s="636" t="s">
        <v>318</v>
      </c>
      <c r="AH18" s="636"/>
      <c r="AJ18" s="721" t="s">
        <v>37</v>
      </c>
      <c r="AK18" s="655" t="str">
        <f>IF(G17="","",G17)</f>
        <v/>
      </c>
      <c r="AL18" s="655"/>
      <c r="AM18" s="655" t="str">
        <f>IF(I17="","",I17)</f>
        <v/>
      </c>
      <c r="AN18" s="699" t="str">
        <f>IF(J17="","",J17)</f>
        <v/>
      </c>
      <c r="AO18" s="699"/>
      <c r="AP18" s="729"/>
      <c r="AS18" s="456"/>
      <c r="AT18" s="585" t="s">
        <v>195</v>
      </c>
      <c r="AU18" s="585"/>
      <c r="AV18" s="410"/>
      <c r="AW18" s="689" t="s">
        <v>245</v>
      </c>
      <c r="AX18" s="509" t="str">
        <f>IF(G19="","",G19)</f>
        <v>後藤</v>
      </c>
      <c r="AY18" s="509"/>
      <c r="AZ18" s="732" t="s">
        <v>155</v>
      </c>
      <c r="BA18" s="489"/>
      <c r="BB18" s="410"/>
      <c r="BG18" s="646"/>
      <c r="BH18" s="636" t="s">
        <v>318</v>
      </c>
      <c r="BI18" s="636"/>
      <c r="BJ18" s="636"/>
      <c r="BK18" s="441"/>
      <c r="BL18" s="652" t="s">
        <v>37</v>
      </c>
      <c r="BM18" s="655" t="str">
        <f>IF(G17="","",G17)</f>
        <v/>
      </c>
      <c r="BN18" s="655" t="str">
        <f>IF(I17="","",I17)</f>
        <v/>
      </c>
      <c r="BO18" s="699" t="str">
        <f>IF(J17="","",J17)</f>
        <v/>
      </c>
      <c r="BP18" s="699"/>
      <c r="BQ18" s="729"/>
      <c r="BT18" s="451"/>
      <c r="BU18" s="451" t="str">
        <f>IF('【入力】基本事項入力'!F50="２．県や市が所有する施設で活動している（※問3へ進んでください。）","②．県や市が所有する施設で活動している","２．県や市が所有する施設で活動している")</f>
        <v>２．県や市が所有する施設で活動している</v>
      </c>
      <c r="BV18" s="451"/>
      <c r="BW18" s="451"/>
      <c r="BX18" s="451"/>
      <c r="BY18" s="451"/>
      <c r="BZ18" s="451"/>
      <c r="CA18" s="451"/>
      <c r="CB18" s="451"/>
      <c r="CC18" s="451"/>
      <c r="CD18" s="623"/>
      <c r="CE18" s="614"/>
      <c r="CI18" s="667"/>
      <c r="CJ18" s="667"/>
      <c r="CK18" s="667"/>
      <c r="CL18" s="667"/>
      <c r="CM18" s="667"/>
      <c r="CN18" s="667"/>
      <c r="CO18" s="667"/>
      <c r="CP18" s="667"/>
      <c r="CQ18" s="667"/>
      <c r="CR18" s="667"/>
      <c r="CS18" s="667"/>
      <c r="CT18" s="667"/>
      <c r="CU18" s="667"/>
      <c r="CV18" s="667"/>
      <c r="CW18" s="667"/>
      <c r="CX18" s="161"/>
      <c r="CY18" s="127"/>
      <c r="CZ18" s="127"/>
      <c r="DA18" s="667"/>
      <c r="DB18" s="667"/>
      <c r="DC18" s="667"/>
      <c r="DD18" s="667"/>
      <c r="DE18" s="667"/>
      <c r="DF18" s="667"/>
      <c r="DG18" s="667"/>
      <c r="DH18" s="667"/>
      <c r="DI18" s="667"/>
      <c r="DJ18" s="667"/>
      <c r="DK18" s="667"/>
      <c r="DL18" s="161"/>
      <c r="DM18" s="161"/>
      <c r="DN18" s="161"/>
      <c r="DO18" s="161"/>
      <c r="DP18" s="161"/>
      <c r="DQ18" s="161"/>
      <c r="DR18" s="161"/>
      <c r="DS18" s="161"/>
      <c r="DT18" s="667"/>
      <c r="DU18" s="667"/>
      <c r="DV18" s="667"/>
      <c r="DW18" s="667"/>
      <c r="DX18" s="161"/>
      <c r="DY18" s="161"/>
      <c r="DZ18" s="161"/>
      <c r="EA18" s="161"/>
      <c r="EB18" s="339"/>
      <c r="EC18" s="161"/>
      <c r="ED18" s="161"/>
      <c r="EE18" s="161"/>
      <c r="EF18" s="667"/>
    </row>
    <row r="19" spans="1:137" ht="16" customHeight="1">
      <c r="C19" s="646"/>
      <c r="D19" s="585" t="s">
        <v>587</v>
      </c>
      <c r="F19" s="689" t="s">
        <v>182</v>
      </c>
      <c r="G19" s="526" t="str">
        <f>IF('【入力】基本事項入力'!$D$24="","",'【入力】基本事項入力'!$D$24)</f>
        <v>後藤</v>
      </c>
      <c r="H19" s="526"/>
      <c r="I19" s="526"/>
      <c r="J19" s="526"/>
      <c r="K19" s="526"/>
      <c r="L19" s="517"/>
      <c r="N19" s="623"/>
      <c r="O19" s="451"/>
      <c r="P19" s="419"/>
      <c r="Q19" s="419"/>
      <c r="R19" s="419"/>
      <c r="S19" s="419"/>
      <c r="T19" s="419"/>
      <c r="U19" s="419"/>
      <c r="V19" s="419"/>
      <c r="W19" s="419"/>
      <c r="X19" s="419"/>
      <c r="Y19" s="419"/>
      <c r="Z19" s="419"/>
      <c r="AA19" s="623"/>
      <c r="AF19" s="646"/>
      <c r="AH19" s="618"/>
      <c r="AI19" s="618"/>
      <c r="AJ19" s="618"/>
      <c r="AK19" s="725"/>
      <c r="AL19" s="663"/>
      <c r="AM19" s="663"/>
      <c r="AN19" s="663"/>
      <c r="AO19" s="663"/>
      <c r="AP19" s="517"/>
      <c r="AS19" s="458"/>
      <c r="AT19" s="473"/>
      <c r="AU19" s="473"/>
      <c r="AV19" s="473"/>
      <c r="AW19" s="473"/>
      <c r="AX19" s="473"/>
      <c r="AY19" s="473"/>
      <c r="AZ19" s="473"/>
      <c r="BA19" s="490"/>
      <c r="BB19" s="410"/>
      <c r="BG19" s="646"/>
      <c r="BH19" s="724"/>
      <c r="BJ19" s="623"/>
      <c r="BK19" s="623"/>
      <c r="BL19" s="618"/>
      <c r="BM19" s="663"/>
      <c r="BN19" s="663"/>
      <c r="BO19" s="663"/>
      <c r="BP19" s="663"/>
      <c r="BQ19" s="517"/>
      <c r="BT19" s="451"/>
      <c r="BU19" s="451" t="str">
        <f>IF('【入力】基本事項入力'!F50="３．借家を使用して活動している（※問3へ進んでください。）","③．借家を使用して活動している","３．借家を使用して活動している")</f>
        <v>３．借家を使用して活動している</v>
      </c>
      <c r="BV19" s="451"/>
      <c r="BW19" s="451"/>
      <c r="BX19" s="451"/>
      <c r="BY19" s="451"/>
      <c r="BZ19" s="451"/>
      <c r="CA19" s="451"/>
      <c r="CB19" s="451"/>
      <c r="CC19" s="451"/>
      <c r="CD19" s="623"/>
      <c r="CE19" s="614"/>
      <c r="CI19" s="667"/>
      <c r="CJ19" s="667"/>
      <c r="CK19" s="667"/>
      <c r="CL19" s="667"/>
      <c r="CM19" s="667"/>
      <c r="CN19" s="667"/>
      <c r="CO19" s="667"/>
      <c r="CP19" s="667"/>
      <c r="CQ19" s="667"/>
      <c r="CR19" s="667"/>
      <c r="CS19" s="667"/>
      <c r="CT19" s="667"/>
      <c r="CU19" s="667"/>
      <c r="CV19" s="667"/>
      <c r="CW19" s="667"/>
      <c r="CX19" s="161"/>
      <c r="CY19" s="127"/>
      <c r="CZ19" s="764"/>
      <c r="DA19" s="764"/>
      <c r="DB19" s="667"/>
      <c r="DC19" s="667"/>
      <c r="DD19" s="667"/>
      <c r="DE19" s="667"/>
      <c r="DF19" s="667"/>
      <c r="DG19" s="667"/>
      <c r="DH19" s="667"/>
      <c r="DI19" s="667"/>
      <c r="DJ19" s="667"/>
      <c r="DK19" s="667"/>
      <c r="DL19" s="161"/>
      <c r="DM19" s="161"/>
      <c r="DN19" s="161"/>
      <c r="DO19" s="161"/>
      <c r="DP19" s="161"/>
      <c r="DQ19" s="161"/>
      <c r="DR19" s="161"/>
      <c r="DS19" s="161"/>
      <c r="DT19" s="667"/>
      <c r="DU19" s="667"/>
      <c r="DV19" s="667"/>
      <c r="DW19" s="667"/>
      <c r="DX19" s="161"/>
      <c r="DY19" s="161"/>
      <c r="DZ19" s="161"/>
      <c r="EA19" s="161"/>
      <c r="EB19" s="161"/>
      <c r="EC19" s="161"/>
      <c r="ED19" s="161"/>
      <c r="EE19" s="161"/>
      <c r="EF19" s="667"/>
    </row>
    <row r="20" spans="1:137" ht="16" customHeight="1">
      <c r="C20" s="647"/>
      <c r="D20" s="649"/>
      <c r="E20" s="649"/>
      <c r="F20" s="649"/>
      <c r="G20" s="693"/>
      <c r="H20" s="693"/>
      <c r="I20" s="693"/>
      <c r="J20" s="693"/>
      <c r="K20" s="693"/>
      <c r="L20" s="518"/>
      <c r="N20" s="623"/>
      <c r="O20" s="451"/>
      <c r="P20" s="419" t="str">
        <f>IF('【入力】基本事項入力'!C35="","",'【入力】基本事項入力'!C35)</f>
        <v/>
      </c>
      <c r="Q20" s="419"/>
      <c r="R20" s="419" t="str">
        <f>IF('【入力】基本事項入力'!E35="","",'【入力】基本事項入力'!E35)</f>
        <v/>
      </c>
      <c r="S20" s="419"/>
      <c r="T20" s="419"/>
      <c r="U20" s="419"/>
      <c r="V20" s="419" t="str">
        <f>IF('【入力】基本事項入力'!G35="","",'【入力】基本事項入力'!G35)</f>
        <v/>
      </c>
      <c r="W20" s="419"/>
      <c r="X20" s="419"/>
      <c r="Y20" s="419"/>
      <c r="Z20" s="419"/>
      <c r="AA20" s="623"/>
      <c r="AF20" s="646"/>
      <c r="AG20" s="636" t="s">
        <v>195</v>
      </c>
      <c r="AH20" s="636"/>
      <c r="AJ20" s="722" t="s">
        <v>245</v>
      </c>
      <c r="AK20" s="655" t="str">
        <f>IF(G19="","",G19)</f>
        <v>後藤</v>
      </c>
      <c r="AL20" s="655"/>
      <c r="AM20" s="655"/>
      <c r="AN20" s="655"/>
      <c r="AO20" s="655"/>
      <c r="AP20" s="517"/>
      <c r="AS20" s="410"/>
      <c r="AT20" s="410"/>
      <c r="AU20" s="422"/>
      <c r="AV20" s="422"/>
      <c r="AW20" s="422"/>
      <c r="AX20" s="422"/>
      <c r="AY20" s="422"/>
      <c r="AZ20" s="422"/>
      <c r="BA20" s="422"/>
      <c r="BB20" s="410"/>
      <c r="BG20" s="646"/>
      <c r="BH20" s="636" t="s">
        <v>195</v>
      </c>
      <c r="BI20" s="636"/>
      <c r="BJ20" s="636"/>
      <c r="BK20" s="441"/>
      <c r="BL20" s="407" t="s">
        <v>245</v>
      </c>
      <c r="BM20" s="655" t="str">
        <f>IF(G19="","",G19)</f>
        <v>後藤</v>
      </c>
      <c r="BN20" s="655"/>
      <c r="BO20" s="655"/>
      <c r="BP20" s="655"/>
      <c r="BQ20" s="517"/>
      <c r="BT20" s="460"/>
      <c r="BU20" s="451" t="str">
        <f>IF('【入力】基本事項入力'!F50="４．活動拠点となる建物を有していない（※問３、問４の回答は必要ありません。口座情報へ進んでください。）","④．活動拠点となる建物を有していない","４．活動拠点となる建物を有していない")</f>
        <v>４．活動拠点となる建物を有していない</v>
      </c>
      <c r="BV20" s="451"/>
      <c r="BW20" s="451"/>
      <c r="BX20" s="451"/>
      <c r="BY20" s="451"/>
      <c r="BZ20" s="451"/>
      <c r="CA20" s="451"/>
      <c r="CB20" s="451"/>
      <c r="CC20" s="451"/>
      <c r="CD20" s="623"/>
      <c r="CE20" s="614"/>
      <c r="CI20" s="667"/>
      <c r="CJ20" s="667"/>
      <c r="CK20" s="667"/>
      <c r="CL20" s="667"/>
      <c r="CM20" s="667"/>
      <c r="CN20" s="667"/>
      <c r="CO20" s="667"/>
      <c r="CP20" s="667"/>
      <c r="CQ20" s="667"/>
      <c r="CR20" s="667"/>
      <c r="CS20" s="667"/>
      <c r="CT20" s="667"/>
      <c r="CU20" s="667"/>
      <c r="CV20" s="667"/>
      <c r="CW20" s="667"/>
      <c r="CX20" s="161"/>
      <c r="CY20" s="127"/>
      <c r="CZ20" s="127"/>
      <c r="DA20" s="667"/>
      <c r="DB20" s="667"/>
      <c r="DC20" s="667"/>
      <c r="DD20" s="667"/>
      <c r="DE20" s="667"/>
      <c r="DF20" s="667"/>
      <c r="DG20" s="667"/>
      <c r="DH20" s="667"/>
      <c r="DI20" s="667"/>
      <c r="DJ20" s="667"/>
      <c r="DK20" s="667"/>
      <c r="DL20" s="161"/>
      <c r="DM20" s="161"/>
      <c r="DN20" s="161"/>
      <c r="DO20" s="161"/>
      <c r="DP20" s="161"/>
      <c r="DQ20" s="161"/>
      <c r="DR20" s="161"/>
      <c r="DS20" s="161"/>
      <c r="DT20" s="667"/>
      <c r="DU20" s="667"/>
      <c r="DV20" s="667"/>
      <c r="DW20" s="667"/>
      <c r="DX20" s="161"/>
      <c r="DY20" s="161"/>
      <c r="DZ20" s="161"/>
      <c r="EA20" s="161"/>
      <c r="EB20" s="161"/>
      <c r="EC20" s="161"/>
      <c r="ED20" s="161"/>
      <c r="EE20" s="161"/>
      <c r="EF20" s="667"/>
    </row>
    <row r="21" spans="1:137" ht="16" customHeight="1">
      <c r="N21" s="623"/>
      <c r="O21" s="451"/>
      <c r="P21" s="419"/>
      <c r="Q21" s="419"/>
      <c r="R21" s="419"/>
      <c r="S21" s="419"/>
      <c r="T21" s="419"/>
      <c r="U21" s="419"/>
      <c r="V21" s="419"/>
      <c r="W21" s="419"/>
      <c r="X21" s="419"/>
      <c r="Y21" s="419"/>
      <c r="Z21" s="419"/>
      <c r="AA21" s="623"/>
      <c r="AF21" s="647"/>
      <c r="AG21" s="649"/>
      <c r="AH21" s="649"/>
      <c r="AI21" s="649"/>
      <c r="AJ21" s="649"/>
      <c r="AK21" s="649"/>
      <c r="AL21" s="649"/>
      <c r="AM21" s="649"/>
      <c r="AN21" s="649"/>
      <c r="AO21" s="649"/>
      <c r="AP21" s="518"/>
      <c r="AS21" s="460" t="s">
        <v>407</v>
      </c>
      <c r="AT21" s="410"/>
      <c r="AU21" s="716" t="str">
        <f>B23</f>
        <v>令和6年度</v>
      </c>
      <c r="AV21" s="716"/>
      <c r="AW21" s="716"/>
      <c r="AX21" s="503" t="s">
        <v>299</v>
      </c>
      <c r="AY21" s="410"/>
      <c r="AZ21" s="503"/>
      <c r="BA21" s="503"/>
      <c r="BB21" s="503"/>
      <c r="BG21" s="647"/>
      <c r="BH21" s="742"/>
      <c r="BI21" s="649"/>
      <c r="BJ21" s="649"/>
      <c r="BK21" s="649"/>
      <c r="BL21" s="693"/>
      <c r="BM21" s="649"/>
      <c r="BN21" s="649"/>
      <c r="BO21" s="649"/>
      <c r="BP21" s="649"/>
      <c r="BQ21" s="518"/>
      <c r="BT21" s="460"/>
      <c r="BU21" s="460"/>
      <c r="BV21" s="460"/>
      <c r="BW21" s="460"/>
      <c r="BX21" s="460"/>
      <c r="BY21" s="451"/>
      <c r="BZ21" s="451"/>
      <c r="CA21" s="451"/>
      <c r="CB21" s="451"/>
      <c r="CC21" s="451"/>
      <c r="CD21" s="623"/>
      <c r="CE21" s="614"/>
      <c r="CI21" s="667"/>
      <c r="CJ21" s="667"/>
      <c r="CK21" s="667"/>
      <c r="CL21" s="667"/>
      <c r="CM21" s="667"/>
      <c r="CN21" s="667"/>
      <c r="CO21" s="667"/>
      <c r="CP21" s="667"/>
      <c r="CQ21" s="667"/>
      <c r="CR21" s="667"/>
      <c r="CS21" s="667"/>
      <c r="CT21" s="667"/>
      <c r="CU21" s="667"/>
      <c r="CV21" s="667"/>
      <c r="CW21" s="667"/>
      <c r="CX21" s="161"/>
      <c r="CY21" s="127"/>
      <c r="CZ21" s="764"/>
      <c r="DA21" s="764"/>
      <c r="DB21" s="667"/>
      <c r="DC21" s="667"/>
      <c r="DD21" s="667"/>
      <c r="DE21" s="667"/>
      <c r="DF21" s="667"/>
      <c r="DG21" s="667"/>
      <c r="DH21" s="667"/>
      <c r="DI21" s="667"/>
      <c r="DJ21" s="667"/>
      <c r="DK21" s="667"/>
      <c r="DL21" s="161"/>
      <c r="DM21" s="161"/>
      <c r="DN21" s="161"/>
      <c r="DO21" s="161"/>
      <c r="DP21" s="161"/>
      <c r="DQ21" s="161"/>
      <c r="DR21" s="161"/>
      <c r="DS21" s="161"/>
      <c r="DT21" s="667"/>
      <c r="DU21" s="667"/>
      <c r="DV21" s="667"/>
      <c r="DW21" s="667"/>
      <c r="DX21" s="161"/>
      <c r="DY21" s="161"/>
      <c r="DZ21" s="161"/>
      <c r="EA21" s="161"/>
      <c r="EB21" s="161"/>
      <c r="EC21" s="161"/>
      <c r="ED21" s="161"/>
      <c r="EE21" s="161"/>
      <c r="EF21" s="667"/>
    </row>
    <row r="22" spans="1:137" ht="16" customHeight="1">
      <c r="N22" s="623"/>
      <c r="O22" s="451"/>
      <c r="P22" s="419" t="str">
        <f>IF('【入力】基本事項入力'!C36="","",'【入力】基本事項入力'!C36)</f>
        <v/>
      </c>
      <c r="Q22" s="419"/>
      <c r="R22" s="419" t="str">
        <f>IF('【入力】基本事項入力'!E36="","",'【入力】基本事項入力'!E36)</f>
        <v/>
      </c>
      <c r="S22" s="419"/>
      <c r="T22" s="419"/>
      <c r="U22" s="419"/>
      <c r="V22" s="419" t="str">
        <f>IF('【入力】基本事項入力'!G36="","",'【入力】基本事項入力'!G36)</f>
        <v/>
      </c>
      <c r="W22" s="419"/>
      <c r="X22" s="419"/>
      <c r="Y22" s="419"/>
      <c r="Z22" s="419"/>
      <c r="AA22" s="623"/>
      <c r="AD22" s="617"/>
      <c r="AE22" s="617"/>
      <c r="AF22" s="617"/>
      <c r="AG22" s="617"/>
      <c r="AH22" s="617"/>
      <c r="AI22" s="719"/>
      <c r="AJ22" s="719"/>
      <c r="AK22" s="513"/>
      <c r="AL22" s="526"/>
      <c r="AM22" s="526"/>
      <c r="AN22" s="618"/>
      <c r="AO22" s="618"/>
      <c r="AS22" s="451" t="s">
        <v>737</v>
      </c>
      <c r="AT22" s="410"/>
      <c r="AU22" s="410"/>
      <c r="AV22" s="410"/>
      <c r="AW22" s="422"/>
      <c r="AX22" s="422"/>
      <c r="AY22" s="422"/>
      <c r="AZ22" s="422"/>
      <c r="BA22" s="422"/>
      <c r="BB22" s="410"/>
      <c r="BT22" s="451"/>
      <c r="BU22" s="451" t="s">
        <v>198</v>
      </c>
      <c r="BV22" s="451"/>
      <c r="BW22" s="451"/>
      <c r="BX22" s="451"/>
      <c r="BY22" s="451"/>
      <c r="BZ22" s="451"/>
      <c r="CA22" s="451"/>
      <c r="CB22" s="451"/>
      <c r="CC22" s="451"/>
      <c r="CD22" s="623"/>
      <c r="CE22" s="614"/>
      <c r="CH22" s="667"/>
      <c r="CI22" s="667"/>
      <c r="CJ22" s="667"/>
      <c r="CK22" s="667"/>
      <c r="CL22" s="667"/>
      <c r="CM22" s="667"/>
      <c r="CN22" s="667"/>
      <c r="CO22" s="667"/>
      <c r="CP22" s="667"/>
      <c r="CQ22" s="667"/>
      <c r="CR22" s="667"/>
      <c r="CS22" s="667"/>
      <c r="CT22" s="667"/>
      <c r="CU22" s="667"/>
      <c r="CV22" s="667"/>
      <c r="CW22" s="667"/>
      <c r="CX22" s="161"/>
      <c r="CY22" s="127"/>
      <c r="CZ22" s="127"/>
      <c r="DA22" s="667"/>
      <c r="DB22" s="667"/>
      <c r="DC22" s="667"/>
      <c r="DD22" s="667"/>
      <c r="DE22" s="667"/>
      <c r="DF22" s="667"/>
      <c r="DG22" s="667"/>
      <c r="DH22" s="667"/>
      <c r="DI22" s="667"/>
      <c r="DJ22" s="667"/>
      <c r="DK22" s="667"/>
      <c r="DL22" s="161"/>
      <c r="DM22" s="161"/>
      <c r="DN22" s="161"/>
      <c r="DO22" s="161"/>
      <c r="DP22" s="161"/>
      <c r="DQ22" s="161"/>
      <c r="DR22" s="161"/>
      <c r="DS22" s="161"/>
      <c r="DT22" s="667"/>
      <c r="DU22" s="667"/>
      <c r="DV22" s="667"/>
      <c r="DW22" s="667"/>
      <c r="DX22" s="161"/>
      <c r="DY22" s="161"/>
      <c r="DZ22" s="161"/>
      <c r="EA22" s="161"/>
      <c r="EB22" s="161"/>
      <c r="EC22" s="161"/>
      <c r="ED22" s="161"/>
      <c r="EE22" s="161"/>
      <c r="EF22" s="667"/>
    </row>
    <row r="23" spans="1:137" ht="16" customHeight="1">
      <c r="A23" s="409"/>
      <c r="B23" s="682" t="str">
        <f>IF('【入力】基本事項入力'!R5="",'【入力】基本事項入力'!Q7&amp;"　　年度",'【入力】基本事項入力'!Q7&amp;'【入力】基本事項入力'!R5&amp;"年度")</f>
        <v>令和6年度</v>
      </c>
      <c r="C23" s="682"/>
      <c r="D23" s="441" t="s">
        <v>731</v>
      </c>
      <c r="G23" s="587"/>
      <c r="H23" s="587"/>
      <c r="I23" s="587"/>
      <c r="J23" s="587"/>
      <c r="K23" s="587"/>
      <c r="L23" s="587"/>
      <c r="M23" s="702"/>
      <c r="N23" s="623"/>
      <c r="O23" s="451"/>
      <c r="P23" s="419"/>
      <c r="Q23" s="419"/>
      <c r="R23" s="419"/>
      <c r="S23" s="419"/>
      <c r="T23" s="419"/>
      <c r="U23" s="419"/>
      <c r="V23" s="419"/>
      <c r="W23" s="419"/>
      <c r="X23" s="419"/>
      <c r="Y23" s="419"/>
      <c r="Z23" s="419"/>
      <c r="AA23" s="623"/>
      <c r="AD23" s="617"/>
      <c r="AE23" s="617"/>
      <c r="AF23" s="617"/>
      <c r="AG23" s="617"/>
      <c r="AH23" s="617"/>
      <c r="AI23" s="719"/>
      <c r="AJ23" s="719"/>
      <c r="AK23" s="513"/>
      <c r="AL23" s="526"/>
      <c r="AM23" s="526"/>
      <c r="AN23" s="441"/>
      <c r="AO23" s="618"/>
      <c r="AS23" s="491"/>
      <c r="AT23" s="422"/>
      <c r="AU23" s="422"/>
      <c r="AV23" s="422"/>
      <c r="AW23" s="422"/>
      <c r="AX23" s="422"/>
      <c r="AY23" s="422"/>
      <c r="AZ23" s="422"/>
      <c r="BA23" s="422"/>
      <c r="BB23" s="410"/>
      <c r="BT23" s="460"/>
      <c r="BU23" s="460"/>
      <c r="BV23" s="460"/>
      <c r="BW23" s="460"/>
      <c r="BX23" s="460"/>
      <c r="BY23" s="460"/>
      <c r="BZ23" s="460"/>
      <c r="CA23" s="460"/>
      <c r="CB23" s="460"/>
      <c r="CC23" s="460"/>
      <c r="CD23" s="614"/>
      <c r="CE23" s="614"/>
      <c r="CH23" s="667"/>
      <c r="CI23" s="667"/>
      <c r="CJ23" s="667"/>
      <c r="CK23" s="667"/>
      <c r="CL23" s="667"/>
      <c r="CM23" s="667"/>
      <c r="CN23" s="667"/>
      <c r="CO23" s="667"/>
      <c r="CP23" s="667"/>
      <c r="CQ23" s="667"/>
      <c r="CR23" s="667"/>
      <c r="CS23" s="667"/>
      <c r="CT23" s="667"/>
      <c r="CU23" s="667"/>
      <c r="CV23" s="667"/>
      <c r="CW23" s="667"/>
      <c r="CX23" s="161"/>
      <c r="CY23" s="127"/>
      <c r="CZ23" s="127"/>
      <c r="DA23" s="667"/>
      <c r="DB23" s="667"/>
      <c r="DC23" s="667"/>
      <c r="DD23" s="667"/>
      <c r="DE23" s="667"/>
      <c r="DF23" s="667"/>
      <c r="DG23" s="667"/>
      <c r="DH23" s="667"/>
      <c r="DI23" s="667"/>
      <c r="DJ23" s="667"/>
      <c r="DK23" s="667"/>
      <c r="DL23" s="161"/>
      <c r="DM23" s="161"/>
      <c r="DN23" s="161"/>
      <c r="DO23" s="161"/>
      <c r="DP23" s="161"/>
      <c r="DQ23" s="161"/>
      <c r="DR23" s="161"/>
      <c r="DS23" s="161"/>
      <c r="DT23" s="667"/>
      <c r="DU23" s="667"/>
      <c r="DV23" s="667"/>
      <c r="DW23" s="667"/>
      <c r="DX23" s="161"/>
      <c r="DY23" s="161"/>
      <c r="DZ23" s="161"/>
      <c r="EA23" s="161"/>
      <c r="EB23" s="161"/>
      <c r="EC23" s="161"/>
      <c r="ED23" s="161"/>
      <c r="EE23" s="161"/>
      <c r="EF23" s="667"/>
    </row>
    <row r="24" spans="1:137" ht="16" customHeight="1">
      <c r="A24" s="410"/>
      <c r="B24" s="407" t="s">
        <v>730</v>
      </c>
      <c r="M24" s="410"/>
      <c r="N24" s="623"/>
      <c r="O24" s="623"/>
      <c r="P24" s="419" t="str">
        <f>IF('【入力】基本事項入力'!C37="","",'【入力】基本事項入力'!C37)</f>
        <v/>
      </c>
      <c r="Q24" s="419"/>
      <c r="R24" s="419" t="str">
        <f>IF('【入力】基本事項入力'!E37="","",'【入力】基本事項入力'!E37)</f>
        <v/>
      </c>
      <c r="S24" s="419"/>
      <c r="T24" s="419"/>
      <c r="U24" s="419"/>
      <c r="V24" s="419" t="str">
        <f>IF('【入力】基本事項入力'!G37="","",'【入力】基本事項入力'!G37)</f>
        <v/>
      </c>
      <c r="W24" s="419"/>
      <c r="X24" s="419"/>
      <c r="Y24" s="419"/>
      <c r="Z24" s="419"/>
      <c r="AA24" s="623"/>
      <c r="AG24" s="422"/>
      <c r="AH24" s="441"/>
      <c r="AI24" s="441"/>
      <c r="AJ24" s="441"/>
      <c r="AK24" s="441"/>
      <c r="AL24" s="441"/>
      <c r="AM24" s="441"/>
      <c r="AN24" s="441"/>
      <c r="AQ24" s="410"/>
      <c r="AR24" s="623"/>
      <c r="AS24" s="455" t="s">
        <v>219</v>
      </c>
      <c r="AT24" s="467"/>
      <c r="AU24" s="467"/>
      <c r="AV24" s="467"/>
      <c r="AW24" s="467"/>
      <c r="AX24" s="467"/>
      <c r="AY24" s="467"/>
      <c r="AZ24" s="467"/>
      <c r="BA24" s="733"/>
      <c r="BB24" s="451"/>
      <c r="BF24" s="636"/>
      <c r="BG24" s="636"/>
      <c r="BH24" s="636"/>
      <c r="BS24" s="409"/>
      <c r="BT24" s="460"/>
      <c r="BU24" s="460"/>
      <c r="BV24" s="460"/>
      <c r="BW24" s="460"/>
      <c r="BX24" s="460"/>
      <c r="BY24" s="460"/>
      <c r="BZ24" s="460"/>
      <c r="CA24" s="460"/>
      <c r="CB24" s="460"/>
      <c r="CC24" s="460"/>
      <c r="CD24" s="614"/>
      <c r="CE24" s="614"/>
      <c r="CI24" s="667"/>
      <c r="CJ24" s="667"/>
      <c r="CK24" s="667"/>
      <c r="CL24" s="667"/>
      <c r="CM24" s="667"/>
      <c r="CN24" s="667"/>
      <c r="CO24" s="667"/>
      <c r="CP24" s="667"/>
      <c r="CQ24" s="667"/>
      <c r="CR24" s="667"/>
      <c r="CS24" s="667"/>
      <c r="CT24" s="667"/>
      <c r="CU24" s="667"/>
      <c r="CV24" s="667"/>
      <c r="CW24" s="667"/>
      <c r="CX24" s="161"/>
      <c r="CY24" s="127"/>
      <c r="CZ24" s="127"/>
      <c r="DA24" s="667"/>
      <c r="DB24" s="667"/>
      <c r="DC24" s="667"/>
      <c r="DD24" s="667"/>
      <c r="DE24" s="667"/>
      <c r="DF24" s="667"/>
      <c r="DG24" s="667"/>
      <c r="DH24" s="667"/>
      <c r="DI24" s="667"/>
      <c r="DJ24" s="667"/>
      <c r="DK24" s="667"/>
      <c r="DL24" s="161"/>
      <c r="DM24" s="161"/>
      <c r="DN24" s="161"/>
      <c r="DO24" s="161"/>
      <c r="DP24" s="161"/>
      <c r="DQ24" s="161"/>
      <c r="DR24" s="161"/>
      <c r="DS24" s="161"/>
      <c r="DT24" s="667"/>
      <c r="DU24" s="667"/>
      <c r="DV24" s="667"/>
      <c r="DW24" s="667"/>
      <c r="DX24" s="667"/>
      <c r="DY24" s="667"/>
      <c r="DZ24" s="667"/>
      <c r="EA24" s="667"/>
      <c r="EB24" s="667"/>
      <c r="EC24" s="667"/>
      <c r="ED24" s="667"/>
      <c r="EE24" s="667"/>
      <c r="EF24" s="667"/>
    </row>
    <row r="25" spans="1:137" ht="16" customHeight="1">
      <c r="B25" s="683"/>
      <c r="C25" s="683"/>
      <c r="D25" s="683"/>
      <c r="E25" s="683"/>
      <c r="F25" s="683"/>
      <c r="G25" s="623"/>
      <c r="H25" s="623"/>
      <c r="I25" s="623"/>
      <c r="J25" s="623"/>
      <c r="K25" s="623"/>
      <c r="L25" s="623"/>
      <c r="M25" s="614"/>
      <c r="N25" s="614"/>
      <c r="O25" s="614"/>
      <c r="P25" s="419"/>
      <c r="Q25" s="419"/>
      <c r="R25" s="419"/>
      <c r="S25" s="419"/>
      <c r="T25" s="419"/>
      <c r="U25" s="419"/>
      <c r="V25" s="419"/>
      <c r="W25" s="419"/>
      <c r="X25" s="419"/>
      <c r="Y25" s="419"/>
      <c r="Z25" s="419"/>
      <c r="AA25" s="614"/>
      <c r="AD25" s="410"/>
      <c r="AE25" s="716" t="str">
        <f>B23</f>
        <v>令和6年度</v>
      </c>
      <c r="AF25" s="716"/>
      <c r="AG25" s="716"/>
      <c r="AH25" s="422" t="s">
        <v>340</v>
      </c>
      <c r="AI25" s="503"/>
      <c r="AJ25" s="503"/>
      <c r="AK25" s="410"/>
      <c r="AL25" s="410"/>
      <c r="AM25" s="410"/>
      <c r="AN25" s="410"/>
      <c r="AO25" s="410"/>
      <c r="AP25" s="410"/>
      <c r="AQ25" s="410"/>
      <c r="AR25" s="451"/>
      <c r="AS25" s="456"/>
      <c r="AT25" s="410"/>
      <c r="AU25" s="410"/>
      <c r="AV25" s="410"/>
      <c r="AW25" s="422" t="str">
        <f>IF('【入力】基本事項入力'!$C$28="","",'【入力】基本事項入力'!$C$28)</f>
        <v/>
      </c>
      <c r="AX25" s="422"/>
      <c r="AY25" s="422"/>
      <c r="AZ25" s="468"/>
      <c r="BA25" s="734"/>
      <c r="BB25" s="451"/>
      <c r="BD25" s="410"/>
      <c r="BE25" s="484" t="str">
        <f>IF('【入力】基本事項入力'!T25="",'【入力】基本事項入力'!S25&amp;"　　年",'【入力】基本事項入力'!S25&amp;'【入力】基本事項入力'!T25&amp;"年")</f>
        <v>令和5年</v>
      </c>
      <c r="BF25" s="484"/>
      <c r="BG25" s="523">
        <f>IF('【入力】基本事項入力'!U25="","　　月　　日",'【入力】基本事項入力'!U25)</f>
        <v>45163</v>
      </c>
      <c r="BH25" s="523"/>
      <c r="BI25" s="523"/>
      <c r="BJ25" s="422" t="s">
        <v>738</v>
      </c>
      <c r="BL25" s="410"/>
      <c r="BM25" s="422"/>
      <c r="BN25" s="422"/>
      <c r="BO25" s="410"/>
      <c r="BP25" s="410"/>
      <c r="BQ25" s="410"/>
      <c r="BR25" s="410"/>
      <c r="BS25" s="410"/>
      <c r="BT25" s="451" t="s">
        <v>338</v>
      </c>
      <c r="BU25" s="451"/>
      <c r="BV25" s="451"/>
      <c r="BW25" s="451"/>
      <c r="BX25" s="451"/>
      <c r="BY25" s="755" t="str">
        <f>R2</f>
        <v>令和6年度</v>
      </c>
      <c r="BZ25" s="755"/>
      <c r="CA25" s="751" t="s">
        <v>124</v>
      </c>
      <c r="CB25" s="751"/>
      <c r="CC25" s="751"/>
      <c r="CD25" s="757"/>
      <c r="CE25" s="614"/>
      <c r="CG25" s="449"/>
      <c r="CI25" s="667"/>
      <c r="CJ25" s="667"/>
      <c r="CK25" s="667"/>
      <c r="CL25" s="667"/>
      <c r="CM25" s="667"/>
      <c r="CN25" s="667"/>
      <c r="CO25" s="667"/>
      <c r="CP25" s="667"/>
      <c r="CQ25" s="667"/>
      <c r="CR25" s="667"/>
      <c r="CS25" s="667"/>
      <c r="CT25" s="667"/>
      <c r="CU25" s="667"/>
      <c r="CV25" s="667"/>
      <c r="CW25" s="667"/>
      <c r="CX25" s="161"/>
      <c r="CY25" s="127"/>
      <c r="CZ25" s="127"/>
      <c r="DA25" s="667"/>
      <c r="DB25" s="667"/>
      <c r="DC25" s="667"/>
      <c r="DD25" s="667"/>
      <c r="DE25" s="667"/>
      <c r="DF25" s="667"/>
      <c r="DG25" s="667"/>
      <c r="DH25" s="667"/>
      <c r="DI25" s="667"/>
      <c r="DJ25" s="667"/>
      <c r="DK25" s="667"/>
      <c r="DL25" s="161"/>
      <c r="DM25" s="161"/>
      <c r="DN25" s="161"/>
      <c r="DO25" s="161"/>
      <c r="DP25" s="161"/>
      <c r="DQ25" s="161"/>
      <c r="DR25" s="161"/>
      <c r="DS25" s="161"/>
      <c r="DT25" s="667"/>
      <c r="DU25" s="667"/>
      <c r="DV25" s="667"/>
      <c r="DW25" s="667"/>
      <c r="DX25" s="667"/>
      <c r="DY25" s="667"/>
      <c r="DZ25" s="667"/>
      <c r="EA25" s="667"/>
      <c r="EB25" s="667"/>
      <c r="EC25" s="667"/>
      <c r="ED25" s="667"/>
      <c r="EE25" s="667"/>
      <c r="EF25" s="667"/>
    </row>
    <row r="26" spans="1:137" ht="16" customHeight="1">
      <c r="B26" s="684"/>
      <c r="C26" s="684"/>
      <c r="D26" s="684"/>
      <c r="E26" s="684"/>
      <c r="F26" s="684"/>
      <c r="G26" s="623"/>
      <c r="H26" s="623"/>
      <c r="I26" s="623"/>
      <c r="J26" s="451"/>
      <c r="K26" s="451"/>
      <c r="L26" s="623"/>
      <c r="M26" s="614"/>
      <c r="N26" s="623"/>
      <c r="O26" s="410"/>
      <c r="P26" s="410"/>
      <c r="Q26" s="410"/>
      <c r="R26" s="410"/>
      <c r="S26" s="410"/>
      <c r="T26" s="410"/>
      <c r="U26" s="422"/>
      <c r="V26" s="410"/>
      <c r="W26" s="410"/>
      <c r="X26" s="410"/>
      <c r="Y26" s="413"/>
      <c r="Z26" s="413"/>
      <c r="AA26" s="623"/>
      <c r="AE26" s="623"/>
      <c r="AF26" s="614"/>
      <c r="AH26" s="441"/>
      <c r="AI26" s="441"/>
      <c r="AJ26" s="441"/>
      <c r="AK26" s="441"/>
      <c r="AL26" s="441"/>
      <c r="AM26" s="441"/>
      <c r="AR26" s="623"/>
      <c r="AS26" s="456"/>
      <c r="AT26" s="495" t="s">
        <v>339</v>
      </c>
      <c r="AU26" s="410"/>
      <c r="AV26" s="410"/>
      <c r="AW26" s="459" t="str">
        <f>IF('【入力】基本事項入力'!C28="","",'【入力】基本事項入力'!C28)</f>
        <v/>
      </c>
      <c r="AX26" s="459"/>
      <c r="AY26" s="459"/>
      <c r="AZ26" s="459"/>
      <c r="BA26" s="734"/>
      <c r="BB26" s="451"/>
      <c r="BC26" s="409"/>
      <c r="BD26" s="410"/>
      <c r="BE26" s="410" t="s">
        <v>517</v>
      </c>
      <c r="BF26" s="410"/>
      <c r="BG26" s="410"/>
      <c r="BH26" s="459"/>
      <c r="BI26" s="503"/>
      <c r="BJ26" s="503"/>
      <c r="BK26" s="503"/>
      <c r="BL26" s="410"/>
      <c r="BM26" s="410"/>
      <c r="BN26" s="410"/>
      <c r="BO26" s="410"/>
      <c r="BP26" s="410"/>
      <c r="BQ26" s="410"/>
      <c r="BR26" s="410"/>
      <c r="BT26" s="623"/>
      <c r="BU26" s="451"/>
      <c r="BV26" s="451"/>
      <c r="BW26" s="451"/>
      <c r="BX26" s="451"/>
      <c r="BY26" s="451"/>
      <c r="BZ26" s="451"/>
      <c r="CA26" s="451"/>
      <c r="CB26" s="451"/>
      <c r="CC26" s="451"/>
      <c r="CD26" s="623"/>
      <c r="CE26" s="614"/>
      <c r="CG26" s="759"/>
      <c r="CI26" s="667"/>
      <c r="CJ26" s="761"/>
      <c r="CK26" s="667"/>
      <c r="CL26" s="667"/>
      <c r="CM26" s="667"/>
      <c r="CN26" s="667"/>
      <c r="CO26" s="667"/>
      <c r="CP26" s="667"/>
      <c r="CQ26" s="667"/>
      <c r="CR26" s="667"/>
      <c r="CS26" s="667"/>
      <c r="CT26" s="667"/>
      <c r="CU26" s="667"/>
      <c r="CV26" s="667"/>
      <c r="CW26" s="667"/>
      <c r="CX26" s="161"/>
      <c r="CY26" s="127"/>
      <c r="CZ26" s="127"/>
      <c r="DA26" s="667"/>
      <c r="DB26" s="667"/>
      <c r="DC26" s="667"/>
      <c r="DD26" s="667"/>
      <c r="DE26" s="667"/>
      <c r="DF26" s="667"/>
      <c r="DG26" s="667"/>
      <c r="DH26" s="667"/>
      <c r="DI26" s="667"/>
      <c r="DJ26" s="667"/>
      <c r="DK26" s="667"/>
      <c r="DL26" s="161"/>
      <c r="DM26" s="161"/>
      <c r="DN26" s="161"/>
      <c r="DO26" s="161"/>
      <c r="DP26" s="161"/>
      <c r="DQ26" s="161"/>
      <c r="DR26" s="161"/>
      <c r="DS26" s="161"/>
      <c r="DT26" s="667"/>
      <c r="DU26" s="667"/>
      <c r="DV26" s="161"/>
      <c r="DW26" s="161"/>
      <c r="DX26" s="161"/>
      <c r="DY26" s="161"/>
      <c r="DZ26" s="161"/>
      <c r="EA26" s="161"/>
      <c r="EB26" s="338"/>
      <c r="EC26" s="338"/>
      <c r="ED26" s="338"/>
      <c r="EE26" s="338"/>
      <c r="EF26" s="338"/>
      <c r="EG26" s="449"/>
    </row>
    <row r="27" spans="1:137" ht="16" customHeight="1">
      <c r="B27" s="451"/>
      <c r="C27" s="451"/>
      <c r="D27" s="451"/>
      <c r="E27" s="451"/>
      <c r="F27" s="451"/>
      <c r="G27" s="451"/>
      <c r="H27" s="451"/>
      <c r="I27" s="451"/>
      <c r="J27" s="451"/>
      <c r="K27" s="451"/>
      <c r="L27" s="451"/>
      <c r="M27" s="460"/>
      <c r="N27" s="451"/>
      <c r="O27" s="451" t="s">
        <v>471</v>
      </c>
      <c r="Q27" s="451"/>
      <c r="R27" s="707" t="s">
        <v>37</v>
      </c>
      <c r="S27" s="707" t="str">
        <f>IF(G17="","",G17)</f>
        <v/>
      </c>
      <c r="T27" s="707"/>
      <c r="U27" s="709" t="str">
        <f>IF(I17="","",I17)</f>
        <v/>
      </c>
      <c r="V27" s="709"/>
      <c r="W27" s="709"/>
      <c r="X27" s="709"/>
      <c r="Y27" s="709" t="str">
        <f>IF(J17="","",J17)</f>
        <v/>
      </c>
      <c r="Z27" s="709"/>
      <c r="AA27" s="459"/>
      <c r="AB27" s="409"/>
      <c r="AD27" s="441"/>
      <c r="AE27" s="526"/>
      <c r="AF27" s="526"/>
      <c r="AG27" s="526"/>
      <c r="AH27" s="526"/>
      <c r="AI27" s="526"/>
      <c r="AJ27" s="526"/>
      <c r="AK27" s="441"/>
      <c r="AL27" s="441"/>
      <c r="AM27" s="441"/>
      <c r="AN27" s="441"/>
      <c r="AO27" s="441"/>
      <c r="AR27" s="623"/>
      <c r="AS27" s="456"/>
      <c r="AT27" s="410"/>
      <c r="AU27" s="410"/>
      <c r="AV27" s="410"/>
      <c r="AW27" s="599" t="str">
        <f>IF('【入力】基本事項入力'!$G$28="","",'【入力】基本事項入力'!$G$28)</f>
        <v/>
      </c>
      <c r="AX27" s="599"/>
      <c r="AY27" s="599"/>
      <c r="AZ27" s="514"/>
      <c r="BA27" s="734"/>
      <c r="BB27" s="451"/>
      <c r="BC27" s="483"/>
      <c r="BE27" s="410" t="s">
        <v>739</v>
      </c>
      <c r="BT27" s="614"/>
      <c r="BU27" s="422" t="s">
        <v>342</v>
      </c>
      <c r="BV27" s="451"/>
      <c r="BW27" s="451"/>
      <c r="BX27" s="752" t="str">
        <f>IF('【入力】基本事項入力'!I51="","　　　　　　　　　　　回",'【入力】基本事項入力'!I51)</f>
        <v>　　　　　　　　　　　回</v>
      </c>
      <c r="BY27" s="752"/>
      <c r="BZ27" s="752"/>
      <c r="CA27" s="451"/>
      <c r="CB27" s="451"/>
      <c r="CC27" s="451"/>
      <c r="CD27" s="623"/>
      <c r="CE27" s="614"/>
      <c r="CG27" s="77"/>
      <c r="CI27" s="667"/>
      <c r="CJ27" s="761"/>
      <c r="CK27" s="667"/>
      <c r="CL27" s="667"/>
      <c r="CM27" s="667"/>
      <c r="CN27" s="667"/>
      <c r="CO27" s="667"/>
      <c r="CP27" s="667"/>
      <c r="CQ27" s="667"/>
      <c r="CR27" s="667"/>
      <c r="CS27" s="667"/>
      <c r="CT27" s="667"/>
      <c r="CU27" s="667"/>
      <c r="CV27" s="667"/>
      <c r="CW27" s="667"/>
      <c r="CX27" s="161"/>
      <c r="CY27" s="127"/>
      <c r="CZ27" s="127"/>
      <c r="DA27" s="667"/>
      <c r="DB27" s="667"/>
      <c r="DC27" s="667"/>
      <c r="DD27" s="667"/>
      <c r="DE27" s="667"/>
      <c r="DF27" s="667"/>
      <c r="DG27" s="667"/>
      <c r="DH27" s="667"/>
      <c r="DI27" s="667"/>
      <c r="DJ27" s="667"/>
      <c r="DK27" s="667"/>
      <c r="DL27" s="161"/>
      <c r="DM27" s="161"/>
      <c r="DN27" s="161"/>
      <c r="DO27" s="161"/>
      <c r="DP27" s="161"/>
      <c r="DQ27" s="161"/>
      <c r="DR27" s="161"/>
      <c r="DS27" s="161"/>
      <c r="DT27" s="667"/>
      <c r="DU27" s="667"/>
      <c r="DV27" s="161"/>
      <c r="DW27" s="161"/>
      <c r="DX27" s="161"/>
      <c r="DY27" s="161"/>
      <c r="DZ27" s="161"/>
      <c r="EA27" s="161"/>
      <c r="EB27" s="161"/>
      <c r="EC27" s="161"/>
      <c r="ED27" s="161"/>
      <c r="EE27" s="161"/>
      <c r="EF27" s="161"/>
      <c r="EG27" s="77"/>
    </row>
    <row r="28" spans="1:137" ht="16" customHeight="1">
      <c r="N28" s="451"/>
      <c r="O28" s="451"/>
      <c r="Q28" s="451"/>
      <c r="R28" s="451"/>
      <c r="S28" s="451"/>
      <c r="T28" s="451"/>
      <c r="U28" s="451"/>
      <c r="V28" s="451"/>
      <c r="W28" s="451"/>
      <c r="X28" s="451"/>
      <c r="Y28" s="451"/>
      <c r="Z28" s="451"/>
      <c r="AA28" s="623"/>
      <c r="AB28" s="410"/>
      <c r="AD28" s="615"/>
      <c r="AE28" s="615"/>
      <c r="AF28" s="615"/>
      <c r="AG28" s="615"/>
      <c r="AH28" s="615"/>
      <c r="AI28" s="720"/>
      <c r="AJ28" s="720"/>
      <c r="AK28" s="427"/>
      <c r="AL28" s="526"/>
      <c r="AM28" s="526"/>
      <c r="AN28" s="441"/>
      <c r="AO28" s="618"/>
      <c r="AR28" s="623"/>
      <c r="AS28" s="456"/>
      <c r="AT28" s="495" t="s">
        <v>262</v>
      </c>
      <c r="AU28" s="410"/>
      <c r="AV28" s="410"/>
      <c r="AW28" s="476" t="str">
        <f>IF('【入力】基本事項入力'!G28="","",'【入力】基本事項入力'!G28)</f>
        <v/>
      </c>
      <c r="AX28" s="476"/>
      <c r="AY28" s="476"/>
      <c r="AZ28" s="476"/>
      <c r="BA28" s="734"/>
      <c r="BB28" s="451"/>
      <c r="BC28" s="410"/>
      <c r="BT28" s="410"/>
      <c r="BU28" s="451"/>
      <c r="BV28" s="451"/>
      <c r="BW28" s="451"/>
      <c r="BX28" s="753"/>
      <c r="BY28" s="753"/>
      <c r="BZ28" s="756"/>
      <c r="CA28" s="451"/>
      <c r="CB28" s="451"/>
      <c r="CC28" s="451"/>
      <c r="CD28" s="623"/>
      <c r="CE28" s="623"/>
      <c r="CF28" s="449"/>
      <c r="CI28" s="667"/>
      <c r="CJ28" s="761"/>
      <c r="CK28" s="161"/>
      <c r="CL28" s="667"/>
      <c r="CM28" s="667"/>
      <c r="CN28" s="667"/>
      <c r="CO28" s="667"/>
      <c r="CP28" s="667"/>
      <c r="CQ28" s="667"/>
      <c r="CR28" s="667"/>
      <c r="CS28" s="667"/>
      <c r="CT28" s="667"/>
      <c r="CU28" s="667"/>
      <c r="CV28" s="667"/>
      <c r="CW28" s="667"/>
      <c r="CX28" s="161"/>
      <c r="CY28" s="127"/>
      <c r="CZ28" s="127"/>
      <c r="DA28" s="765"/>
      <c r="DB28" s="765"/>
      <c r="DC28" s="765"/>
      <c r="DD28" s="765"/>
      <c r="DE28" s="127"/>
      <c r="DF28" s="127"/>
      <c r="DG28" s="667"/>
      <c r="DH28" s="667"/>
      <c r="DI28" s="667"/>
      <c r="DJ28" s="667"/>
      <c r="DK28" s="667"/>
      <c r="DL28" s="161"/>
      <c r="DM28" s="161"/>
      <c r="DN28" s="161"/>
      <c r="DO28" s="161"/>
      <c r="DP28" s="161"/>
      <c r="DQ28" s="161"/>
      <c r="DR28" s="161"/>
      <c r="DS28" s="161"/>
      <c r="DT28" s="667"/>
      <c r="DU28" s="667"/>
      <c r="DV28" s="667"/>
      <c r="DW28" s="161"/>
      <c r="DX28" s="667"/>
      <c r="DY28" s="667"/>
      <c r="DZ28" s="667"/>
      <c r="EA28" s="667"/>
      <c r="EB28" s="667"/>
      <c r="EC28" s="667"/>
      <c r="ED28" s="667"/>
      <c r="EE28" s="667"/>
      <c r="EF28" s="667"/>
    </row>
    <row r="29" spans="1:137" ht="16" customHeight="1">
      <c r="D29" s="434" t="s">
        <v>98</v>
      </c>
      <c r="E29" s="434"/>
      <c r="F29" s="690"/>
      <c r="G29" s="690"/>
      <c r="H29" s="690"/>
      <c r="I29" s="690"/>
      <c r="J29" s="623" t="s">
        <v>180</v>
      </c>
      <c r="N29" s="623"/>
      <c r="O29" s="451" t="s">
        <v>176</v>
      </c>
      <c r="Q29" s="451"/>
      <c r="R29" s="451"/>
      <c r="S29" s="451"/>
      <c r="T29" s="451"/>
      <c r="U29" s="605" t="str">
        <f>IF('【入力】基本事項入力'!F38="","",'【入力】基本事項入力'!F38)</f>
        <v/>
      </c>
      <c r="V29" s="605"/>
      <c r="W29" s="605"/>
      <c r="X29" s="605"/>
      <c r="Y29" s="605"/>
      <c r="Z29" s="605"/>
      <c r="AA29" s="623"/>
      <c r="AC29" s="410"/>
      <c r="AD29" s="491"/>
      <c r="AE29" s="441"/>
      <c r="AF29" s="441"/>
      <c r="AG29" s="441"/>
      <c r="AH29" s="441"/>
      <c r="AI29" s="441"/>
      <c r="AJ29" s="441"/>
      <c r="AK29" s="441"/>
      <c r="AL29" s="441"/>
      <c r="AM29" s="441"/>
      <c r="AR29" s="623"/>
      <c r="AS29" s="456"/>
      <c r="AT29" s="410"/>
      <c r="AU29" s="410"/>
      <c r="AV29" s="410"/>
      <c r="AW29" s="599" t="str">
        <f>IF('【入力】基本事項入力'!$I$28="","",'【入力】基本事項入力'!$I$28)</f>
        <v/>
      </c>
      <c r="AX29" s="599"/>
      <c r="AY29" s="422"/>
      <c r="AZ29" s="468"/>
      <c r="BA29" s="734"/>
      <c r="BB29" s="451"/>
      <c r="BD29" s="409"/>
      <c r="BF29" s="636"/>
      <c r="BG29" s="636"/>
      <c r="BH29" s="636"/>
      <c r="BI29" s="660"/>
      <c r="BJ29" s="660"/>
      <c r="BK29" s="660"/>
      <c r="BT29" s="410"/>
      <c r="BU29" s="503" t="s">
        <v>346</v>
      </c>
      <c r="BV29" s="451"/>
      <c r="BW29" s="451"/>
      <c r="BX29" s="754" t="str">
        <f>IF('【入力】基本事項入力'!K51="","　　　　　　　　　　　人",'【入力】基本事項入力'!K51)</f>
        <v>　　　　　　　　　　　人</v>
      </c>
      <c r="BY29" s="754"/>
      <c r="BZ29" s="754"/>
      <c r="CA29" s="451"/>
      <c r="CB29" s="451"/>
      <c r="CC29" s="451"/>
      <c r="CD29" s="614"/>
      <c r="CE29" s="614"/>
      <c r="CF29" s="77"/>
      <c r="CI29" s="667"/>
      <c r="CJ29" s="761"/>
      <c r="CK29" s="667"/>
      <c r="CL29" s="667"/>
      <c r="CM29" s="667"/>
      <c r="CN29" s="667"/>
      <c r="CO29" s="667"/>
      <c r="CP29" s="667"/>
      <c r="CQ29" s="667"/>
      <c r="CR29" s="667"/>
      <c r="CS29" s="667"/>
      <c r="CT29" s="667"/>
      <c r="CU29" s="667"/>
      <c r="CV29" s="667"/>
      <c r="CW29" s="161"/>
      <c r="CX29" s="161"/>
      <c r="CY29" s="127"/>
      <c r="CZ29" s="127"/>
      <c r="DA29" s="765"/>
      <c r="DB29" s="765"/>
      <c r="DC29" s="765"/>
      <c r="DD29" s="765"/>
      <c r="DE29" s="127"/>
      <c r="DF29" s="127"/>
      <c r="DG29" s="667"/>
      <c r="DH29" s="667"/>
      <c r="DI29" s="667"/>
      <c r="DJ29" s="667"/>
      <c r="DK29" s="667"/>
      <c r="DL29" s="161"/>
      <c r="DM29" s="161"/>
      <c r="DN29" s="161"/>
      <c r="DO29" s="161"/>
      <c r="DP29" s="161"/>
      <c r="DQ29" s="161"/>
      <c r="DR29" s="161"/>
      <c r="DS29" s="161"/>
      <c r="DT29" s="667"/>
      <c r="DU29" s="667"/>
      <c r="DV29" s="667"/>
      <c r="DW29" s="667"/>
      <c r="DX29" s="161"/>
      <c r="DY29" s="161"/>
      <c r="DZ29" s="667"/>
      <c r="EA29" s="667"/>
      <c r="EB29" s="667"/>
      <c r="EC29" s="667"/>
      <c r="ED29" s="667"/>
      <c r="EE29" s="667"/>
      <c r="EF29" s="667"/>
    </row>
    <row r="30" spans="1:137" ht="16" customHeight="1">
      <c r="D30" s="434"/>
      <c r="E30" s="434"/>
      <c r="F30" s="691"/>
      <c r="G30" s="691"/>
      <c r="H30" s="691"/>
      <c r="I30" s="691"/>
      <c r="J30" s="623"/>
      <c r="N30" s="623"/>
      <c r="O30" s="451"/>
      <c r="Q30" s="451"/>
      <c r="R30" s="451"/>
      <c r="S30" s="451"/>
      <c r="T30" s="451"/>
      <c r="U30" s="451"/>
      <c r="V30" s="451"/>
      <c r="W30" s="451"/>
      <c r="X30" s="451"/>
      <c r="Y30" s="451"/>
      <c r="Z30" s="451"/>
      <c r="AA30" s="623"/>
      <c r="AG30" s="434" t="s">
        <v>268</v>
      </c>
      <c r="AH30" s="434"/>
      <c r="AI30" s="434"/>
      <c r="AJ30" s="454"/>
      <c r="AK30" s="454"/>
      <c r="AL30" s="454"/>
      <c r="AM30" s="454"/>
      <c r="AN30" s="451" t="s">
        <v>334</v>
      </c>
      <c r="AR30" s="623"/>
      <c r="AS30" s="456"/>
      <c r="AT30" s="495" t="s">
        <v>269</v>
      </c>
      <c r="AU30" s="410"/>
      <c r="AV30" s="410"/>
      <c r="AW30" s="509" t="str">
        <f>IF('【入力】基本事項入力'!I28="","",'【入力】基本事項入力'!I28)</f>
        <v/>
      </c>
      <c r="AX30" s="509"/>
      <c r="AY30" s="509"/>
      <c r="AZ30" s="509"/>
      <c r="BA30" s="734"/>
      <c r="BB30" s="451"/>
      <c r="BD30" s="410"/>
      <c r="BT30" s="410"/>
      <c r="BU30" s="410"/>
      <c r="BV30" s="460"/>
      <c r="BW30" s="460"/>
      <c r="BX30" s="460"/>
      <c r="BY30" s="422"/>
      <c r="BZ30" s="410"/>
      <c r="CA30" s="422"/>
      <c r="CB30" s="413"/>
      <c r="CC30" s="413"/>
      <c r="CD30" s="623"/>
      <c r="CE30" s="614"/>
      <c r="CI30" s="667"/>
      <c r="CJ30" s="761"/>
      <c r="CK30" s="161"/>
      <c r="CL30" s="161"/>
      <c r="CM30" s="161"/>
      <c r="CN30" s="667"/>
      <c r="CO30" s="667"/>
      <c r="CP30" s="667"/>
      <c r="CQ30" s="667"/>
      <c r="CR30" s="667"/>
      <c r="CS30" s="667"/>
      <c r="CT30" s="667"/>
      <c r="CU30" s="667"/>
      <c r="CV30" s="667"/>
      <c r="CW30" s="667"/>
      <c r="CX30" s="161"/>
      <c r="CY30" s="127"/>
      <c r="CZ30" s="127"/>
      <c r="DA30" s="765"/>
      <c r="DB30" s="765"/>
      <c r="DC30" s="765"/>
      <c r="DD30" s="765"/>
      <c r="DE30" s="127"/>
      <c r="DF30" s="127"/>
      <c r="DG30" s="667"/>
      <c r="DH30" s="667"/>
      <c r="DI30" s="667"/>
      <c r="DJ30" s="667"/>
      <c r="DK30" s="667"/>
      <c r="DL30" s="161"/>
      <c r="DM30" s="161"/>
      <c r="DN30" s="161"/>
      <c r="DO30" s="161"/>
      <c r="DP30" s="161"/>
      <c r="DQ30" s="161"/>
      <c r="DR30" s="161"/>
      <c r="DS30" s="161"/>
      <c r="DT30" s="667"/>
      <c r="DU30" s="667"/>
      <c r="DV30" s="667"/>
      <c r="DW30" s="667"/>
      <c r="DX30" s="161"/>
      <c r="DY30" s="161"/>
      <c r="DZ30" s="667"/>
      <c r="EA30" s="667"/>
      <c r="EB30" s="667"/>
      <c r="EC30" s="667"/>
      <c r="ED30" s="667"/>
      <c r="EE30" s="667"/>
      <c r="EF30" s="667"/>
    </row>
    <row r="31" spans="1:137" ht="16" customHeight="1">
      <c r="B31" s="441"/>
      <c r="C31" s="441"/>
      <c r="D31" s="441"/>
      <c r="E31" s="441"/>
      <c r="F31" s="441"/>
      <c r="G31" s="441"/>
      <c r="H31" s="441"/>
      <c r="I31" s="441"/>
      <c r="J31" s="441"/>
      <c r="K31" s="441"/>
      <c r="L31" s="441"/>
      <c r="N31" s="623"/>
      <c r="O31" s="451" t="s">
        <v>751</v>
      </c>
      <c r="Q31" s="451"/>
      <c r="R31" s="451"/>
      <c r="S31" s="451"/>
      <c r="T31" s="451"/>
      <c r="U31" s="451"/>
      <c r="V31" s="451"/>
      <c r="W31" s="451"/>
      <c r="X31" s="451"/>
      <c r="Y31" s="451"/>
      <c r="Z31" s="451"/>
      <c r="AA31" s="623"/>
      <c r="AD31" s="441"/>
      <c r="AE31" s="422"/>
      <c r="AF31" s="503"/>
      <c r="AG31" s="434"/>
      <c r="AH31" s="434"/>
      <c r="AI31" s="434"/>
      <c r="AJ31" s="723"/>
      <c r="AK31" s="723"/>
      <c r="AL31" s="723"/>
      <c r="AM31" s="723"/>
      <c r="AN31" s="451"/>
      <c r="AO31" s="441"/>
      <c r="AP31" s="441"/>
      <c r="AR31" s="623"/>
      <c r="AS31" s="458"/>
      <c r="AT31" s="473"/>
      <c r="AU31" s="473"/>
      <c r="AV31" s="473"/>
      <c r="AW31" s="473"/>
      <c r="AX31" s="473"/>
      <c r="AY31" s="473"/>
      <c r="AZ31" s="473"/>
      <c r="BA31" s="735"/>
      <c r="BB31" s="451"/>
      <c r="BE31" s="410" t="s">
        <v>436</v>
      </c>
      <c r="BF31" s="410"/>
      <c r="BG31" s="410"/>
      <c r="BH31" s="410"/>
      <c r="BI31" s="410"/>
      <c r="BJ31" s="410"/>
      <c r="BK31" s="410"/>
      <c r="BL31" s="410"/>
      <c r="BT31" s="410"/>
      <c r="BU31" s="465" t="s">
        <v>113</v>
      </c>
      <c r="BV31" s="460"/>
      <c r="BW31" s="460"/>
      <c r="BX31" s="460"/>
      <c r="BY31" s="503"/>
      <c r="BZ31" s="410"/>
      <c r="CA31" s="503"/>
      <c r="CB31" s="413"/>
      <c r="CC31" s="413"/>
      <c r="CD31" s="614"/>
      <c r="CE31" s="614"/>
      <c r="CI31" s="667"/>
      <c r="CJ31" s="761"/>
      <c r="CK31" s="667"/>
      <c r="CL31" s="667"/>
      <c r="CM31" s="667"/>
      <c r="CN31" s="667"/>
      <c r="CO31" s="667"/>
      <c r="CP31" s="667"/>
      <c r="CQ31" s="667"/>
      <c r="CR31" s="667"/>
      <c r="CS31" s="667"/>
      <c r="CT31" s="667"/>
      <c r="CU31" s="667"/>
      <c r="CV31" s="667"/>
      <c r="CW31" s="667"/>
      <c r="CX31" s="161"/>
      <c r="CY31" s="667"/>
      <c r="CZ31" s="667"/>
      <c r="DA31" s="667"/>
      <c r="DB31" s="667"/>
      <c r="DC31" s="667"/>
      <c r="DD31" s="667"/>
      <c r="DE31" s="667"/>
      <c r="DF31" s="667"/>
      <c r="DG31" s="667"/>
      <c r="DH31" s="667"/>
      <c r="DI31" s="667"/>
      <c r="DJ31" s="667"/>
      <c r="DK31" s="667"/>
      <c r="DL31" s="161"/>
      <c r="DM31" s="161"/>
      <c r="DN31" s="161"/>
      <c r="DO31" s="161"/>
      <c r="DP31" s="161"/>
      <c r="DQ31" s="161"/>
      <c r="DR31" s="161"/>
      <c r="DS31" s="161"/>
      <c r="DT31" s="667"/>
      <c r="DU31" s="667"/>
      <c r="DV31" s="667"/>
      <c r="DW31" s="161"/>
      <c r="DX31" s="667"/>
      <c r="DY31" s="667"/>
      <c r="DZ31" s="667"/>
      <c r="EA31" s="667"/>
      <c r="EB31" s="667"/>
      <c r="EC31" s="667"/>
      <c r="ED31" s="667"/>
      <c r="EE31" s="667"/>
      <c r="EF31" s="667"/>
    </row>
    <row r="32" spans="1:137" ht="16" customHeight="1">
      <c r="B32" s="685"/>
      <c r="C32" s="451"/>
      <c r="D32" s="451"/>
      <c r="E32" s="451"/>
      <c r="F32" s="451"/>
      <c r="G32" s="694"/>
      <c r="H32" s="694"/>
      <c r="I32" s="700"/>
      <c r="J32" s="701"/>
      <c r="K32" s="451"/>
      <c r="L32" s="451"/>
      <c r="M32" s="460"/>
      <c r="N32" s="623"/>
      <c r="P32" s="451" t="s">
        <v>349</v>
      </c>
      <c r="Q32" s="451"/>
      <c r="R32" s="451"/>
      <c r="S32" s="451"/>
      <c r="T32" s="451"/>
      <c r="U32" s="451"/>
      <c r="V32" s="451"/>
      <c r="W32" s="451"/>
      <c r="X32" s="451"/>
      <c r="Y32" s="451"/>
      <c r="Z32" s="451"/>
      <c r="AA32" s="623"/>
      <c r="AD32" s="441"/>
      <c r="AE32" s="441"/>
      <c r="AF32" s="441"/>
      <c r="AG32" s="441"/>
      <c r="AH32" s="441"/>
      <c r="AI32" s="441"/>
      <c r="AJ32" s="441"/>
      <c r="AK32" s="441"/>
      <c r="AL32" s="441"/>
      <c r="AM32" s="441"/>
      <c r="AN32" s="441"/>
      <c r="AO32" s="441"/>
      <c r="AP32" s="441"/>
      <c r="AR32" s="623"/>
      <c r="AS32" s="451"/>
      <c r="AT32" s="451"/>
      <c r="AU32" s="451"/>
      <c r="AV32" s="451"/>
      <c r="AW32" s="451"/>
      <c r="AX32" s="451"/>
      <c r="AY32" s="451"/>
      <c r="AZ32" s="451"/>
      <c r="BA32" s="451"/>
      <c r="BB32" s="451"/>
      <c r="BE32" s="410"/>
      <c r="BF32" s="410"/>
      <c r="BG32" s="410"/>
      <c r="BH32" s="410"/>
      <c r="BI32" s="410"/>
      <c r="BJ32" s="410"/>
      <c r="BK32" s="410"/>
      <c r="BL32" s="410"/>
      <c r="BT32" s="410"/>
      <c r="BU32" s="410"/>
      <c r="BV32" s="460"/>
      <c r="BW32" s="460"/>
      <c r="BX32" s="460"/>
      <c r="BY32" s="451"/>
      <c r="BZ32" s="451"/>
      <c r="CA32" s="451"/>
      <c r="CB32" s="451"/>
      <c r="CC32" s="451"/>
      <c r="CD32" s="623"/>
      <c r="CE32" s="614"/>
      <c r="CI32" s="667"/>
      <c r="CJ32" s="761"/>
      <c r="CK32" s="161"/>
      <c r="CL32" s="667"/>
      <c r="CM32" s="667"/>
      <c r="CN32" s="667"/>
      <c r="CO32" s="667"/>
      <c r="CP32" s="667"/>
      <c r="CQ32" s="667"/>
      <c r="CR32" s="667"/>
      <c r="CS32" s="667"/>
      <c r="CT32" s="667"/>
      <c r="CU32" s="667"/>
      <c r="CV32" s="667"/>
      <c r="CW32" s="667"/>
      <c r="CX32" s="667"/>
      <c r="CY32" s="667"/>
      <c r="CZ32" s="667"/>
      <c r="DA32" s="667"/>
      <c r="DB32" s="667"/>
      <c r="DC32" s="667"/>
      <c r="DD32" s="667"/>
      <c r="DE32" s="667"/>
      <c r="DF32" s="667"/>
      <c r="DG32" s="667"/>
      <c r="DH32" s="667"/>
      <c r="DI32" s="667"/>
      <c r="DJ32" s="667"/>
      <c r="DK32" s="667"/>
      <c r="DL32" s="161"/>
      <c r="DM32" s="161"/>
      <c r="DN32" s="161"/>
      <c r="DO32" s="161"/>
      <c r="DP32" s="161"/>
      <c r="DQ32" s="161"/>
      <c r="DR32" s="161"/>
      <c r="DS32" s="161"/>
      <c r="DT32" s="667"/>
      <c r="DU32" s="667"/>
      <c r="DV32" s="667"/>
      <c r="DW32" s="667"/>
      <c r="DX32" s="667"/>
      <c r="DY32" s="667"/>
      <c r="DZ32" s="667"/>
      <c r="EA32" s="667"/>
      <c r="EB32" s="667"/>
      <c r="EC32" s="667"/>
      <c r="ED32" s="667"/>
      <c r="EE32" s="667"/>
      <c r="EF32" s="667"/>
    </row>
    <row r="33" spans="2:136" ht="16" customHeight="1">
      <c r="B33" s="407" t="s">
        <v>436</v>
      </c>
      <c r="C33" s="451"/>
      <c r="D33" s="451"/>
      <c r="E33" s="451"/>
      <c r="F33" s="451"/>
      <c r="G33" s="694"/>
      <c r="H33" s="694"/>
      <c r="I33" s="700"/>
      <c r="J33" s="701"/>
      <c r="K33" s="451"/>
      <c r="L33" s="451"/>
      <c r="M33" s="460"/>
      <c r="N33" s="623"/>
      <c r="P33" s="451" t="str">
        <f>IF(OR('【入力】基本事項入力'!F39="１．自治会組織と同一であり館を単独で管理（※問4へ進んでください。）",'【入力】基本事項入力'!F39="２．自治会組織と同一であり館を共同で管理運営（※問5へ進んでください。）"),"（　○　）同一である →","（　　　）同一である →")</f>
        <v>（　　　）同一である →</v>
      </c>
      <c r="Q33" s="451"/>
      <c r="R33" s="451"/>
      <c r="S33" s="451" t="s">
        <v>168</v>
      </c>
      <c r="U33" s="451"/>
      <c r="V33" s="451"/>
      <c r="W33" s="451"/>
      <c r="X33" s="451"/>
      <c r="Y33" s="451"/>
      <c r="Z33" s="451"/>
      <c r="AA33" s="623"/>
      <c r="AD33" s="526"/>
      <c r="AE33" s="526"/>
      <c r="AF33" s="513"/>
      <c r="AG33" s="427"/>
      <c r="AH33" s="427"/>
      <c r="AI33" s="427"/>
      <c r="AJ33" s="427"/>
      <c r="AK33" s="427"/>
      <c r="AL33" s="427"/>
      <c r="AM33" s="427"/>
      <c r="AN33" s="427"/>
      <c r="AO33" s="427"/>
      <c r="AR33" s="623"/>
      <c r="AS33" s="451"/>
      <c r="AT33" s="451"/>
      <c r="AU33" s="451"/>
      <c r="AV33" s="451"/>
      <c r="AW33" s="451"/>
      <c r="AX33" s="451"/>
      <c r="AY33" s="451"/>
      <c r="AZ33" s="451"/>
      <c r="BA33" s="451"/>
      <c r="BB33" s="451"/>
      <c r="BE33" s="737"/>
      <c r="BF33" s="738" t="s">
        <v>423</v>
      </c>
      <c r="BG33" s="738"/>
      <c r="BH33" s="743"/>
      <c r="BI33" s="743"/>
      <c r="BJ33" s="743"/>
      <c r="BK33" s="743"/>
      <c r="BL33" s="743"/>
      <c r="BM33" s="441"/>
      <c r="BN33" s="441"/>
      <c r="BT33" s="410" t="s">
        <v>729</v>
      </c>
      <c r="BV33" s="410"/>
      <c r="BW33" s="410"/>
      <c r="BX33" s="410"/>
      <c r="BY33" s="460"/>
      <c r="BZ33" s="460"/>
      <c r="CA33" s="460"/>
      <c r="CB33" s="460"/>
      <c r="CC33" s="460"/>
      <c r="CD33" s="614"/>
      <c r="CE33" s="614"/>
      <c r="CI33" s="667"/>
      <c r="CJ33" s="761"/>
      <c r="CK33" s="762"/>
      <c r="CL33" s="762"/>
      <c r="CM33" s="762"/>
      <c r="CN33" s="762"/>
      <c r="CO33" s="762"/>
      <c r="CP33" s="762"/>
      <c r="CQ33" s="762"/>
      <c r="CR33" s="762"/>
      <c r="CS33" s="762"/>
      <c r="CT33" s="667"/>
      <c r="CU33" s="667"/>
      <c r="CV33" s="667"/>
      <c r="CW33" s="667"/>
      <c r="CX33" s="667"/>
      <c r="CY33" s="667"/>
      <c r="CZ33" s="667"/>
      <c r="DA33" s="667"/>
      <c r="DB33" s="667"/>
      <c r="DC33" s="667"/>
      <c r="DD33" s="667"/>
      <c r="DE33" s="667"/>
      <c r="DF33" s="667"/>
      <c r="DG33" s="667"/>
      <c r="DH33" s="667"/>
      <c r="DI33" s="667"/>
      <c r="DJ33" s="667"/>
      <c r="DK33" s="667"/>
      <c r="DL33" s="161"/>
      <c r="DM33" s="161"/>
      <c r="DN33" s="161"/>
      <c r="DO33" s="161"/>
      <c r="DP33" s="161"/>
      <c r="DQ33" s="161"/>
      <c r="DR33" s="161"/>
      <c r="DS33" s="161"/>
      <c r="DT33" s="667"/>
      <c r="DU33" s="667"/>
      <c r="DV33" s="667"/>
      <c r="DW33" s="673"/>
      <c r="DX33" s="762"/>
      <c r="DY33" s="161"/>
      <c r="DZ33" s="161"/>
      <c r="EA33" s="667"/>
      <c r="EB33" s="667"/>
      <c r="EC33" s="667"/>
      <c r="ED33" s="667"/>
      <c r="EE33" s="667"/>
      <c r="EF33" s="667"/>
    </row>
    <row r="34" spans="2:136" ht="16" customHeight="1">
      <c r="C34" s="451"/>
      <c r="D34" s="451"/>
      <c r="E34" s="451"/>
      <c r="F34" s="451"/>
      <c r="G34" s="694"/>
      <c r="H34" s="694"/>
      <c r="I34" s="700"/>
      <c r="J34" s="701"/>
      <c r="K34" s="451"/>
      <c r="L34" s="451"/>
      <c r="M34" s="460"/>
      <c r="N34" s="623"/>
      <c r="O34" s="451"/>
      <c r="P34" s="451"/>
      <c r="Q34" s="503"/>
      <c r="S34" s="460" t="s">
        <v>391</v>
      </c>
      <c r="T34" s="459" t="str">
        <f>IF('【入力】基本事項入力'!F40="","",'【入力】基本事項入力'!F40)</f>
        <v/>
      </c>
      <c r="U34" s="459"/>
      <c r="V34" s="459"/>
      <c r="W34" s="459"/>
      <c r="X34" s="459"/>
      <c r="Y34" s="459"/>
      <c r="Z34" s="422"/>
      <c r="AA34" s="618" t="s">
        <v>443</v>
      </c>
      <c r="AD34" s="441"/>
      <c r="AE34" s="441"/>
      <c r="AF34" s="441"/>
      <c r="AG34" s="441"/>
      <c r="AH34" s="441"/>
      <c r="AI34" s="441"/>
      <c r="AJ34" s="441"/>
      <c r="AK34" s="441"/>
      <c r="AL34" s="441"/>
      <c r="AM34" s="441"/>
      <c r="AN34" s="441"/>
      <c r="AO34" s="441"/>
      <c r="AP34" s="441"/>
      <c r="AR34" s="623"/>
      <c r="AS34" s="623"/>
      <c r="AT34" s="623"/>
      <c r="AU34" s="451"/>
      <c r="AV34" s="451"/>
      <c r="AW34" s="451"/>
      <c r="AX34" s="451"/>
      <c r="AY34" s="451"/>
      <c r="AZ34" s="451"/>
      <c r="BA34" s="623"/>
      <c r="BB34" s="623"/>
      <c r="BE34" s="422"/>
      <c r="BF34" s="495"/>
      <c r="BG34" s="495"/>
      <c r="BH34" s="495"/>
      <c r="BI34" s="495"/>
      <c r="BJ34" s="495"/>
      <c r="BK34" s="495"/>
      <c r="BL34" s="495"/>
      <c r="BO34" s="724"/>
      <c r="BT34" s="451"/>
      <c r="BU34" s="460"/>
      <c r="BV34" s="460"/>
      <c r="BW34" s="460"/>
      <c r="BX34" s="460"/>
      <c r="BY34" s="460"/>
      <c r="BZ34" s="460"/>
      <c r="CA34" s="460"/>
      <c r="CB34" s="460"/>
      <c r="CC34" s="460"/>
      <c r="CD34" s="614"/>
      <c r="CE34" s="614"/>
      <c r="CI34" s="667"/>
      <c r="CJ34" s="761"/>
      <c r="CK34" s="667"/>
      <c r="CL34" s="667"/>
      <c r="CM34" s="667"/>
      <c r="CN34" s="667"/>
      <c r="CO34" s="667"/>
      <c r="CP34" s="667"/>
      <c r="CQ34" s="667"/>
      <c r="CR34" s="667"/>
      <c r="CS34" s="667"/>
      <c r="CT34" s="667"/>
      <c r="CU34" s="667"/>
      <c r="CV34" s="667"/>
      <c r="CW34" s="667"/>
      <c r="CX34" s="667"/>
      <c r="CY34" s="667"/>
      <c r="CZ34" s="667"/>
      <c r="DA34" s="667"/>
      <c r="DB34" s="667"/>
      <c r="DC34" s="667"/>
      <c r="DD34" s="667"/>
      <c r="DE34" s="667"/>
      <c r="DF34" s="667"/>
      <c r="DG34" s="667"/>
      <c r="DH34" s="667"/>
      <c r="DI34" s="667"/>
      <c r="DJ34" s="667"/>
      <c r="DK34" s="667"/>
      <c r="DL34" s="161"/>
      <c r="DM34" s="161"/>
      <c r="DN34" s="161"/>
      <c r="DO34" s="161"/>
      <c r="DP34" s="161"/>
      <c r="DQ34" s="161"/>
      <c r="DR34" s="161"/>
      <c r="DS34" s="161"/>
      <c r="DT34" s="667"/>
      <c r="DU34" s="667"/>
      <c r="DV34" s="667"/>
      <c r="DW34" s="673"/>
      <c r="DX34" s="161"/>
      <c r="DY34" s="161"/>
      <c r="DZ34" s="161"/>
      <c r="EA34" s="161"/>
      <c r="EB34" s="79"/>
      <c r="EC34" s="79"/>
      <c r="ED34" s="667"/>
      <c r="EE34" s="667"/>
      <c r="EF34" s="667"/>
    </row>
    <row r="35" spans="2:136" ht="16" customHeight="1">
      <c r="B35" s="660" t="s">
        <v>221</v>
      </c>
      <c r="C35" s="686" t="s">
        <v>201</v>
      </c>
      <c r="D35" s="686"/>
      <c r="E35" s="686"/>
      <c r="F35" s="686"/>
      <c r="G35" s="694"/>
      <c r="H35" s="694"/>
      <c r="I35" s="700"/>
      <c r="J35" s="701"/>
      <c r="K35" s="451"/>
      <c r="L35" s="451"/>
      <c r="M35" s="460"/>
      <c r="N35" s="623"/>
      <c r="O35" s="451"/>
      <c r="P35" s="451"/>
      <c r="Q35" s="503"/>
      <c r="R35" s="451"/>
      <c r="S35" s="451" t="s">
        <v>352</v>
      </c>
      <c r="U35" s="451"/>
      <c r="V35" s="451"/>
      <c r="W35" s="451"/>
      <c r="X35" s="451"/>
      <c r="Y35" s="451"/>
      <c r="Z35" s="451"/>
      <c r="AA35" s="623"/>
      <c r="AD35" s="526"/>
      <c r="AE35" s="526"/>
      <c r="AF35" s="526"/>
      <c r="AG35" s="526"/>
      <c r="AH35" s="526"/>
      <c r="AI35" s="526"/>
      <c r="AJ35" s="526"/>
      <c r="AK35" s="526"/>
      <c r="AL35" s="526"/>
      <c r="AM35" s="526"/>
      <c r="AN35" s="526"/>
      <c r="AO35" s="526"/>
      <c r="AR35" s="623"/>
      <c r="AT35" s="451" t="s">
        <v>5</v>
      </c>
      <c r="AU35" s="451"/>
      <c r="AV35" s="451"/>
      <c r="AW35" s="451"/>
      <c r="AX35" s="451"/>
      <c r="AY35" s="451"/>
      <c r="AZ35" s="451"/>
      <c r="BA35" s="623"/>
      <c r="BB35" s="623"/>
      <c r="BE35" s="737"/>
      <c r="BF35" s="739" t="s">
        <v>735</v>
      </c>
      <c r="BG35" s="739"/>
      <c r="BH35" s="744"/>
      <c r="BI35" s="744"/>
      <c r="BJ35" s="744"/>
      <c r="BK35" s="744"/>
      <c r="BL35" s="744"/>
      <c r="BT35" s="451"/>
      <c r="BU35" s="451" t="str">
        <f>IF('【入力】基本事項入力'!F52="１．自治公民館（自治会）の会員以外の利用も認めている","①．自治公民館（自治会）の会員以外の利用も認めている","１．自治公民館（自治会）の会員以外の利用も認めている")</f>
        <v>１．自治公民館（自治会）の会員以外の利用も認めている</v>
      </c>
      <c r="BV35" s="451"/>
      <c r="BW35" s="451"/>
      <c r="BX35" s="451"/>
      <c r="BY35" s="451"/>
      <c r="BZ35" s="451"/>
      <c r="CA35" s="451"/>
      <c r="CB35" s="451"/>
      <c r="CC35" s="451"/>
      <c r="CD35" s="623"/>
      <c r="CE35" s="614"/>
      <c r="CI35" s="667"/>
      <c r="CJ35" s="667"/>
      <c r="CK35" s="161"/>
      <c r="CL35" s="667"/>
      <c r="CM35" s="667"/>
      <c r="CN35" s="667"/>
      <c r="CO35" s="667"/>
      <c r="CP35" s="667"/>
      <c r="CQ35" s="667"/>
      <c r="CR35" s="667"/>
      <c r="CS35" s="667"/>
      <c r="CT35" s="667"/>
      <c r="CU35" s="667"/>
      <c r="CV35" s="667"/>
      <c r="CW35" s="667"/>
      <c r="CX35" s="161"/>
      <c r="CY35" s="127"/>
      <c r="CZ35" s="127"/>
      <c r="DA35" s="127"/>
      <c r="DB35" s="127"/>
      <c r="DC35" s="127"/>
      <c r="DD35" s="127"/>
      <c r="DE35" s="127"/>
      <c r="DF35" s="127"/>
      <c r="DG35" s="667"/>
      <c r="DH35" s="667"/>
      <c r="DI35" s="667"/>
      <c r="DJ35" s="667"/>
      <c r="DK35" s="667"/>
      <c r="DL35" s="161"/>
      <c r="DM35" s="161"/>
      <c r="DN35" s="161"/>
      <c r="DO35" s="161"/>
      <c r="DP35" s="161"/>
      <c r="DQ35" s="161"/>
      <c r="DR35" s="161"/>
      <c r="DS35" s="161"/>
      <c r="DT35" s="667"/>
      <c r="DU35" s="667"/>
      <c r="DV35" s="667"/>
      <c r="DW35" s="673"/>
      <c r="DX35" s="161"/>
      <c r="DY35" s="161"/>
      <c r="DZ35" s="161"/>
      <c r="EA35" s="161"/>
      <c r="EB35" s="79"/>
      <c r="EC35" s="79"/>
      <c r="ED35" s="667"/>
      <c r="EE35" s="667"/>
      <c r="EF35" s="667"/>
    </row>
    <row r="36" spans="2:136" ht="16" customHeight="1">
      <c r="B36" s="660"/>
      <c r="C36" s="686"/>
      <c r="D36" s="686"/>
      <c r="E36" s="686"/>
      <c r="F36" s="686"/>
      <c r="G36" s="694"/>
      <c r="H36" s="694"/>
      <c r="I36" s="700"/>
      <c r="J36" s="701"/>
      <c r="K36" s="451"/>
      <c r="L36" s="451"/>
      <c r="M36" s="451"/>
      <c r="N36" s="623"/>
      <c r="O36" s="451"/>
      <c r="P36" s="451"/>
      <c r="Q36" s="503"/>
      <c r="S36" s="460" t="s">
        <v>391</v>
      </c>
      <c r="T36" s="459" t="str">
        <f>IF('【入力】基本事項入力'!F42="","",'【入力】基本事項入力'!F42)</f>
        <v/>
      </c>
      <c r="U36" s="459"/>
      <c r="V36" s="451"/>
      <c r="W36" s="413" t="s">
        <v>443</v>
      </c>
      <c r="X36" s="460" t="s">
        <v>391</v>
      </c>
      <c r="Y36" s="459" t="str">
        <f>IF('【入力】基本事項入力'!J42="","",'【入力】基本事項入力'!J42)</f>
        <v/>
      </c>
      <c r="Z36" s="503"/>
      <c r="AA36" s="618" t="s">
        <v>443</v>
      </c>
      <c r="AC36" s="409"/>
      <c r="AD36" s="526"/>
      <c r="AE36" s="526"/>
      <c r="AF36" s="526"/>
      <c r="AG36" s="526"/>
      <c r="AH36" s="526"/>
      <c r="AI36" s="526"/>
      <c r="AJ36" s="526"/>
      <c r="AK36" s="526"/>
      <c r="AL36" s="526"/>
      <c r="AM36" s="526"/>
      <c r="AN36" s="526"/>
      <c r="AO36" s="526"/>
      <c r="AQ36" s="409"/>
      <c r="AR36" s="623"/>
      <c r="AS36" s="623"/>
      <c r="AT36" s="623"/>
      <c r="AU36" s="623"/>
      <c r="AV36" s="623"/>
      <c r="AW36" s="623"/>
      <c r="AX36" s="623"/>
      <c r="AY36" s="623"/>
      <c r="AZ36" s="623"/>
      <c r="BA36" s="623"/>
      <c r="BB36" s="623"/>
      <c r="BE36" s="422"/>
      <c r="BF36" s="585" t="s">
        <v>186</v>
      </c>
      <c r="BG36" s="585"/>
      <c r="BH36" s="585"/>
      <c r="BI36" s="410"/>
      <c r="BJ36" s="410"/>
      <c r="BK36" s="410"/>
      <c r="BL36" s="410"/>
      <c r="BT36" s="451"/>
      <c r="BU36" s="451" t="str">
        <f>IF('【入力】基本事項入力'!F52="２．会員以外の利用は認めていない","②．会員以外の利用は認めていない","２．会員以外の利用は認めていない")</f>
        <v>２．会員以外の利用は認めていない</v>
      </c>
      <c r="BV36" s="451"/>
      <c r="BW36" s="451"/>
      <c r="BX36" s="451"/>
      <c r="BY36" s="451"/>
      <c r="BZ36" s="451"/>
      <c r="CA36" s="451"/>
      <c r="CB36" s="451"/>
      <c r="CC36" s="451"/>
      <c r="CD36" s="623"/>
      <c r="CE36" s="614"/>
      <c r="CI36" s="667"/>
      <c r="CJ36" s="667"/>
      <c r="CK36" s="161"/>
      <c r="CL36" s="161"/>
      <c r="CM36" s="161"/>
      <c r="CN36" s="161"/>
      <c r="CO36" s="161"/>
      <c r="CP36" s="161"/>
      <c r="CQ36" s="161"/>
      <c r="CR36" s="161"/>
      <c r="CS36" s="667"/>
      <c r="CT36" s="667"/>
      <c r="CU36" s="667"/>
      <c r="CV36" s="667"/>
      <c r="CW36" s="667"/>
      <c r="CX36" s="161"/>
      <c r="CY36" s="161"/>
      <c r="CZ36" s="161"/>
      <c r="DA36" s="161"/>
      <c r="DB36" s="161"/>
      <c r="DC36" s="161"/>
      <c r="DD36" s="161"/>
      <c r="DE36" s="161"/>
      <c r="DF36" s="667"/>
      <c r="DG36" s="667"/>
      <c r="DH36" s="667"/>
      <c r="DI36" s="667"/>
      <c r="DJ36" s="667"/>
      <c r="DK36" s="667"/>
      <c r="DL36" s="161"/>
      <c r="DM36" s="161"/>
      <c r="DN36" s="161"/>
      <c r="DO36" s="161"/>
      <c r="DP36" s="161"/>
      <c r="DQ36" s="161"/>
      <c r="DR36" s="161"/>
      <c r="DS36" s="161"/>
      <c r="DT36" s="667"/>
      <c r="DU36" s="667"/>
      <c r="DV36" s="667"/>
      <c r="DW36" s="674"/>
      <c r="DX36" s="161"/>
      <c r="DY36" s="161"/>
      <c r="DZ36" s="161"/>
      <c r="EA36" s="161"/>
      <c r="EB36" s="79"/>
      <c r="EC36" s="79"/>
      <c r="ED36" s="667"/>
      <c r="EE36" s="667"/>
      <c r="EF36" s="667"/>
    </row>
    <row r="37" spans="2:136" ht="16" customHeight="1">
      <c r="B37" s="660" t="s">
        <v>288</v>
      </c>
      <c r="C37" s="686" t="s">
        <v>204</v>
      </c>
      <c r="D37" s="686"/>
      <c r="E37" s="686"/>
      <c r="F37" s="686"/>
      <c r="G37" s="694"/>
      <c r="H37" s="694"/>
      <c r="I37" s="700"/>
      <c r="J37" s="701"/>
      <c r="K37" s="451"/>
      <c r="L37" s="451"/>
      <c r="M37" s="460"/>
      <c r="N37" s="623"/>
      <c r="O37" s="451"/>
      <c r="P37" s="451"/>
      <c r="Q37" s="503"/>
      <c r="R37" s="503"/>
      <c r="S37" s="460" t="s">
        <v>391</v>
      </c>
      <c r="T37" s="459" t="str">
        <f>IF('【入力】基本事項入力'!F43="","",'【入力】基本事項入力'!F43)</f>
        <v/>
      </c>
      <c r="U37" s="459"/>
      <c r="V37" s="451"/>
      <c r="W37" s="413" t="s">
        <v>443</v>
      </c>
      <c r="X37" s="460" t="s">
        <v>391</v>
      </c>
      <c r="Y37" s="459" t="str">
        <f>IF('【入力】基本事項入力'!J43="","",'【入力】基本事項入力'!J43)</f>
        <v/>
      </c>
      <c r="Z37" s="503"/>
      <c r="AA37" s="618" t="s">
        <v>443</v>
      </c>
      <c r="AD37" s="526"/>
      <c r="AE37" s="526"/>
      <c r="AF37" s="526"/>
      <c r="AG37" s="526"/>
      <c r="AH37" s="526"/>
      <c r="AI37" s="526"/>
      <c r="AJ37" s="526"/>
      <c r="AK37" s="526"/>
      <c r="AL37" s="526"/>
      <c r="AM37" s="526"/>
      <c r="AN37" s="526"/>
      <c r="AO37" s="526"/>
      <c r="AR37" s="623"/>
      <c r="AS37" s="623"/>
      <c r="AT37" s="623"/>
      <c r="AU37" s="623"/>
      <c r="AV37" s="623"/>
      <c r="AW37" s="623"/>
      <c r="AX37" s="623"/>
      <c r="AY37" s="623"/>
      <c r="AZ37" s="623"/>
      <c r="BA37" s="623"/>
      <c r="BB37" s="623"/>
      <c r="BE37" s="737"/>
      <c r="BF37" s="740" t="s">
        <v>202</v>
      </c>
      <c r="BG37" s="740"/>
      <c r="BH37" s="410"/>
      <c r="BI37" s="410"/>
      <c r="BJ37" s="410"/>
      <c r="BK37" s="410"/>
      <c r="BL37" s="410"/>
      <c r="BT37" s="451"/>
      <c r="BU37" s="451" t="str">
        <f>IF('【入力】基本事項入力'!F52="３．その他（詳細を記入してください）","③　その他","３．その他")</f>
        <v>３．その他</v>
      </c>
      <c r="BV37" s="434"/>
      <c r="BW37" s="459" t="str">
        <f>IF('【入力】基本事項入力'!J52="","（　　　　　　　　　　　　　　　　　　　　　　　　　　　　）",'【入力】基本事項入力'!J52)</f>
        <v>（　　　　　　　　　　　　　　　　　　　　　　　　　　　　）</v>
      </c>
      <c r="BX37" s="459"/>
      <c r="BY37" s="459"/>
      <c r="BZ37" s="459"/>
      <c r="CA37" s="459"/>
      <c r="CB37" s="459"/>
      <c r="CC37" s="459"/>
      <c r="CD37" s="623"/>
      <c r="CE37" s="614"/>
      <c r="CH37" s="760"/>
      <c r="CI37" s="667"/>
      <c r="CJ37" s="667"/>
      <c r="CK37" s="161"/>
      <c r="CL37" s="161"/>
      <c r="CM37" s="161"/>
      <c r="CN37" s="161"/>
      <c r="CO37" s="161"/>
      <c r="CP37" s="161"/>
      <c r="CQ37" s="161"/>
      <c r="CR37" s="161"/>
      <c r="CS37" s="667"/>
      <c r="CT37" s="667"/>
      <c r="CU37" s="667"/>
      <c r="CV37" s="667"/>
      <c r="CW37" s="161"/>
      <c r="CX37" s="161"/>
      <c r="CY37" s="161"/>
      <c r="CZ37" s="161"/>
      <c r="DA37" s="161"/>
      <c r="DB37" s="161"/>
      <c r="DC37" s="161"/>
      <c r="DD37" s="161"/>
      <c r="DE37" s="161"/>
      <c r="DF37" s="667"/>
      <c r="DG37" s="667"/>
      <c r="DH37" s="667"/>
      <c r="DI37" s="667"/>
      <c r="DJ37" s="667"/>
      <c r="DK37" s="667"/>
      <c r="DL37" s="161"/>
      <c r="DM37" s="161"/>
      <c r="DN37" s="161"/>
      <c r="DO37" s="161"/>
      <c r="DP37" s="161"/>
      <c r="DQ37" s="161"/>
      <c r="DR37" s="161"/>
      <c r="DS37" s="161"/>
      <c r="DT37" s="667"/>
      <c r="DU37" s="667"/>
      <c r="DV37" s="667"/>
      <c r="DW37" s="674"/>
      <c r="DX37" s="161"/>
      <c r="DY37" s="161"/>
      <c r="DZ37" s="161"/>
      <c r="EA37" s="161"/>
      <c r="EB37" s="79"/>
      <c r="EC37" s="79"/>
      <c r="ED37" s="667"/>
      <c r="EE37" s="667"/>
      <c r="EF37" s="667"/>
    </row>
    <row r="38" spans="2:136" ht="16" customHeight="1">
      <c r="B38" s="660"/>
      <c r="C38" s="686"/>
      <c r="D38" s="686"/>
      <c r="E38" s="686"/>
      <c r="F38" s="686"/>
      <c r="G38" s="694"/>
      <c r="H38" s="694"/>
      <c r="I38" s="700"/>
      <c r="J38" s="701"/>
      <c r="K38" s="451"/>
      <c r="L38" s="451"/>
      <c r="M38" s="460"/>
      <c r="N38" s="623"/>
      <c r="O38" s="451"/>
      <c r="P38" s="451"/>
      <c r="Q38" s="503"/>
      <c r="R38" s="503"/>
      <c r="AD38" s="715"/>
      <c r="AE38" s="715"/>
      <c r="AF38" s="715"/>
      <c r="AG38" s="715"/>
      <c r="AH38" s="715"/>
      <c r="AI38" s="715"/>
      <c r="AJ38" s="715"/>
      <c r="AK38" s="715"/>
      <c r="AL38" s="715"/>
      <c r="AM38" s="715"/>
      <c r="AN38" s="715"/>
      <c r="AO38" s="715"/>
      <c r="AR38" s="623"/>
      <c r="AS38" s="623"/>
      <c r="AT38" s="623"/>
      <c r="AU38" s="623"/>
      <c r="AV38" s="623"/>
      <c r="AW38" s="623"/>
      <c r="AX38" s="623"/>
      <c r="AY38" s="623"/>
      <c r="AZ38" s="623"/>
      <c r="BA38" s="623"/>
      <c r="BB38" s="623"/>
      <c r="BR38" s="409"/>
      <c r="BT38" s="451"/>
      <c r="BV38" s="451"/>
      <c r="BW38" s="451"/>
      <c r="BX38" s="451"/>
      <c r="BY38" s="451"/>
      <c r="BZ38" s="451"/>
      <c r="CA38" s="451"/>
      <c r="CB38" s="451"/>
      <c r="CC38" s="451"/>
      <c r="CD38" s="623"/>
      <c r="CE38" s="614"/>
      <c r="CH38" s="760"/>
      <c r="CI38" s="667"/>
      <c r="CJ38" s="667"/>
      <c r="CK38" s="161"/>
      <c r="CL38" s="161"/>
      <c r="CM38" s="161"/>
      <c r="CN38" s="161"/>
      <c r="CO38" s="161"/>
      <c r="CP38" s="161"/>
      <c r="CQ38" s="161"/>
      <c r="CR38" s="161"/>
      <c r="CS38" s="667"/>
      <c r="CT38" s="667"/>
      <c r="CU38" s="667"/>
      <c r="CV38" s="667"/>
      <c r="CW38" s="161"/>
      <c r="CX38" s="161"/>
      <c r="CY38" s="161"/>
      <c r="CZ38" s="161"/>
      <c r="DA38" s="161"/>
      <c r="DB38" s="161"/>
      <c r="DC38" s="161"/>
      <c r="DD38" s="161"/>
      <c r="DE38" s="161"/>
      <c r="DF38" s="667"/>
      <c r="DG38" s="667"/>
      <c r="DH38" s="667"/>
      <c r="DI38" s="667"/>
      <c r="DJ38" s="161"/>
      <c r="DK38" s="667"/>
      <c r="DL38" s="161"/>
      <c r="DM38" s="161"/>
      <c r="DN38" s="161"/>
      <c r="DO38" s="161"/>
      <c r="DP38" s="161"/>
      <c r="DQ38" s="161"/>
      <c r="DR38" s="161"/>
      <c r="DS38" s="161"/>
      <c r="DT38" s="667"/>
      <c r="DU38" s="667"/>
      <c r="DV38" s="667"/>
      <c r="DW38" s="674"/>
      <c r="DX38" s="676"/>
      <c r="DY38" s="667"/>
      <c r="DZ38" s="667"/>
      <c r="EA38" s="667"/>
      <c r="EB38" s="667"/>
      <c r="EC38" s="667"/>
      <c r="ED38" s="667"/>
      <c r="EE38" s="667"/>
      <c r="EF38" s="667"/>
    </row>
    <row r="39" spans="2:136" ht="16" customHeight="1">
      <c r="B39" s="660" t="s">
        <v>308</v>
      </c>
      <c r="C39" s="686" t="s">
        <v>133</v>
      </c>
      <c r="D39" s="686"/>
      <c r="E39" s="686"/>
      <c r="F39" s="686"/>
      <c r="G39" s="694"/>
      <c r="H39" s="694"/>
      <c r="I39" s="700"/>
      <c r="J39" s="701"/>
      <c r="K39" s="451"/>
      <c r="L39" s="451"/>
      <c r="M39" s="460"/>
      <c r="N39" s="623"/>
      <c r="P39" s="451" t="str">
        <f>IF(OR('【入力】基本事項入力'!F39="３．自治会組織と同一でなく、館を共同で管理運営（※問6へ進んでください。）",'【入力】基本事項入力'!F39="４．自治会組織と同一でなく、その他の場合（※問7へ進んでください。）"),"（　〇　）同一でない →","（　　　）同一でない →")</f>
        <v>（　　　）同一でない →</v>
      </c>
      <c r="Q39" s="451"/>
      <c r="R39" s="451"/>
      <c r="S39" s="451" t="s">
        <v>352</v>
      </c>
      <c r="U39" s="451"/>
      <c r="V39" s="451"/>
      <c r="W39" s="451"/>
      <c r="X39" s="451"/>
      <c r="Y39" s="451"/>
      <c r="Z39" s="451"/>
      <c r="AA39" s="623"/>
      <c r="AD39" s="715"/>
      <c r="AE39" s="715"/>
      <c r="AF39" s="715"/>
      <c r="AG39" s="715"/>
      <c r="AH39" s="715"/>
      <c r="AI39" s="715"/>
      <c r="AJ39" s="715"/>
      <c r="AK39" s="715"/>
      <c r="AL39" s="715"/>
      <c r="AM39" s="715"/>
      <c r="AN39" s="715"/>
      <c r="AO39" s="715"/>
      <c r="AR39" s="623"/>
      <c r="AS39" s="623"/>
      <c r="AT39" s="623"/>
      <c r="AU39" s="623"/>
      <c r="AV39" s="623"/>
      <c r="AW39" s="623"/>
      <c r="AX39" s="623"/>
      <c r="AY39" s="623"/>
      <c r="AZ39" s="623"/>
      <c r="BA39" s="623"/>
      <c r="BB39" s="623"/>
      <c r="BH39" s="422"/>
      <c r="BI39" s="422"/>
      <c r="BJ39" s="422"/>
      <c r="BK39" s="422"/>
      <c r="BL39" s="422"/>
      <c r="BM39" s="422"/>
      <c r="BN39" s="422"/>
      <c r="BT39" s="451"/>
      <c r="BU39" s="451"/>
      <c r="BV39" s="451" t="s">
        <v>356</v>
      </c>
      <c r="BW39" s="451"/>
      <c r="BX39" s="451"/>
      <c r="BY39" s="451"/>
      <c r="BZ39" s="451"/>
      <c r="CA39" s="451"/>
      <c r="CB39" s="451"/>
      <c r="CC39" s="451"/>
      <c r="CD39" s="623"/>
      <c r="CE39" s="614"/>
      <c r="CH39" s="760"/>
      <c r="CI39" s="667"/>
      <c r="CJ39" s="667"/>
      <c r="CK39" s="161"/>
      <c r="CL39" s="161"/>
      <c r="CM39" s="161"/>
      <c r="CN39" s="161"/>
      <c r="CO39" s="161"/>
      <c r="CP39" s="667"/>
      <c r="CQ39" s="667"/>
      <c r="CR39" s="161"/>
      <c r="CS39" s="161"/>
      <c r="CT39" s="667"/>
      <c r="CU39" s="667"/>
      <c r="CV39" s="667"/>
      <c r="CW39" s="161"/>
      <c r="CX39" s="161"/>
      <c r="CY39" s="161"/>
      <c r="CZ39" s="161"/>
      <c r="DA39" s="161"/>
      <c r="DB39" s="161"/>
      <c r="DC39" s="161"/>
      <c r="DD39" s="161"/>
      <c r="DE39" s="161"/>
      <c r="DF39" s="667"/>
      <c r="DG39" s="667"/>
      <c r="DH39" s="667"/>
      <c r="DI39" s="667"/>
      <c r="DJ39" s="161"/>
      <c r="DK39" s="667"/>
      <c r="DL39" s="161"/>
      <c r="DM39" s="161"/>
      <c r="DN39" s="161"/>
      <c r="DO39" s="161"/>
      <c r="DP39" s="161"/>
      <c r="DQ39" s="161"/>
      <c r="DR39" s="161"/>
      <c r="DS39" s="161"/>
      <c r="DT39" s="667"/>
      <c r="DU39" s="667"/>
      <c r="DV39" s="667"/>
      <c r="DW39" s="674"/>
      <c r="DX39" s="676"/>
      <c r="DY39" s="667"/>
      <c r="DZ39" s="667"/>
      <c r="EA39" s="667"/>
      <c r="EB39" s="667"/>
      <c r="EC39" s="667"/>
      <c r="ED39" s="667"/>
      <c r="EE39" s="667"/>
      <c r="EF39" s="667"/>
    </row>
    <row r="40" spans="2:136" ht="16" customHeight="1">
      <c r="C40" s="686"/>
      <c r="D40" s="686"/>
      <c r="E40" s="686"/>
      <c r="F40" s="686"/>
      <c r="G40" s="694"/>
      <c r="H40" s="694"/>
      <c r="I40" s="700"/>
      <c r="J40" s="701"/>
      <c r="K40" s="451"/>
      <c r="L40" s="451"/>
      <c r="M40" s="460"/>
      <c r="N40" s="623"/>
      <c r="O40" s="451"/>
      <c r="P40" s="451"/>
      <c r="Q40" s="503"/>
      <c r="R40" s="427"/>
      <c r="S40" s="460" t="s">
        <v>391</v>
      </c>
      <c r="T40" s="459" t="str">
        <f>IF('【入力】基本事項入力'!F44="","",'【入力】基本事項入力'!F44)</f>
        <v/>
      </c>
      <c r="U40" s="459"/>
      <c r="V40" s="459"/>
      <c r="W40" s="460" t="s">
        <v>750</v>
      </c>
      <c r="X40" s="460" t="s">
        <v>391</v>
      </c>
      <c r="Y40" s="459" t="str">
        <f>IF('【入力】基本事項入力'!J44="","",'【入力】基本事項入力'!J44)</f>
        <v/>
      </c>
      <c r="Z40" s="459"/>
      <c r="AA40" s="623" t="s">
        <v>750</v>
      </c>
      <c r="AD40" s="441"/>
      <c r="AE40" s="441"/>
      <c r="AF40" s="441"/>
      <c r="AG40" s="441"/>
      <c r="AH40" s="441"/>
      <c r="AI40" s="441"/>
      <c r="AJ40" s="441"/>
      <c r="AK40" s="441"/>
      <c r="AL40" s="441"/>
      <c r="AM40" s="441"/>
      <c r="AN40" s="441"/>
      <c r="AO40" s="441"/>
      <c r="AR40" s="623"/>
      <c r="AS40" s="623"/>
      <c r="AT40" s="623"/>
      <c r="AU40" s="623"/>
      <c r="AV40" s="623"/>
      <c r="AW40" s="623"/>
      <c r="AX40" s="623"/>
      <c r="AY40" s="623"/>
      <c r="AZ40" s="623"/>
      <c r="BA40" s="622"/>
      <c r="BB40" s="622"/>
      <c r="BH40" s="422"/>
      <c r="BI40" s="422"/>
      <c r="BJ40" s="422"/>
      <c r="BK40" s="422"/>
      <c r="BL40" s="422"/>
      <c r="BM40" s="422"/>
      <c r="BN40" s="422"/>
      <c r="BT40" s="451"/>
      <c r="BU40" s="451"/>
      <c r="BV40" s="427"/>
      <c r="BW40" s="451"/>
      <c r="BX40" s="451"/>
      <c r="BY40" s="451"/>
      <c r="BZ40" s="451"/>
      <c r="CA40" s="451"/>
      <c r="CB40" s="451"/>
      <c r="CC40" s="451"/>
      <c r="CD40" s="623"/>
      <c r="CE40" s="614"/>
      <c r="CH40" s="760"/>
      <c r="CI40" s="667"/>
      <c r="CJ40" s="667"/>
      <c r="CK40" s="161"/>
      <c r="CL40" s="161"/>
      <c r="CM40" s="161"/>
      <c r="CN40" s="161"/>
      <c r="CO40" s="161"/>
      <c r="CP40" s="161"/>
      <c r="CQ40" s="161"/>
      <c r="CR40" s="161"/>
      <c r="CS40" s="667"/>
      <c r="CT40" s="667"/>
      <c r="CU40" s="667"/>
      <c r="CV40" s="667"/>
      <c r="CW40" s="161"/>
      <c r="CX40" s="161"/>
      <c r="CY40" s="161"/>
      <c r="CZ40" s="161"/>
      <c r="DA40" s="161"/>
      <c r="DB40" s="161"/>
      <c r="DC40" s="161"/>
      <c r="DD40" s="161"/>
      <c r="DE40" s="161"/>
      <c r="DF40" s="667"/>
      <c r="DG40" s="667"/>
      <c r="DH40" s="667"/>
      <c r="DI40" s="667"/>
      <c r="DJ40" s="161"/>
      <c r="DK40" s="667"/>
      <c r="DL40" s="161"/>
      <c r="DM40" s="161"/>
      <c r="DN40" s="161"/>
      <c r="DO40" s="161"/>
      <c r="DP40" s="161"/>
      <c r="DQ40" s="161"/>
      <c r="DR40" s="161"/>
      <c r="DS40" s="161"/>
      <c r="DT40" s="667"/>
      <c r="DU40" s="667"/>
      <c r="DV40" s="667"/>
      <c r="DW40" s="674"/>
      <c r="DX40" s="667"/>
      <c r="DY40" s="667"/>
      <c r="DZ40" s="667"/>
      <c r="EA40" s="667"/>
      <c r="EB40" s="667"/>
      <c r="EC40" s="667"/>
      <c r="ED40" s="667"/>
      <c r="EE40" s="667"/>
      <c r="EF40" s="667"/>
    </row>
    <row r="41" spans="2:136" ht="16" customHeight="1">
      <c r="C41" s="623"/>
      <c r="D41" s="623"/>
      <c r="E41" s="623"/>
      <c r="F41" s="623"/>
      <c r="G41" s="623"/>
      <c r="H41" s="623"/>
      <c r="I41" s="623"/>
      <c r="J41" s="623"/>
      <c r="K41" s="623"/>
      <c r="L41" s="623"/>
      <c r="M41" s="614"/>
      <c r="O41" s="451"/>
      <c r="P41" s="451"/>
      <c r="Q41" s="503"/>
      <c r="R41" s="503"/>
      <c r="S41" s="460" t="s">
        <v>391</v>
      </c>
      <c r="T41" s="459" t="str">
        <f>IF('【入力】基本事項入力'!F45="","",'【入力】基本事項入力'!F45)</f>
        <v/>
      </c>
      <c r="U41" s="459"/>
      <c r="V41" s="459"/>
      <c r="W41" s="460" t="s">
        <v>750</v>
      </c>
      <c r="X41" s="460" t="s">
        <v>391</v>
      </c>
      <c r="Y41" s="459" t="str">
        <f>IF('【入力】基本事項入力'!J45="","",'【入力】基本事項入力'!J45)</f>
        <v/>
      </c>
      <c r="Z41" s="459"/>
      <c r="AA41" s="623" t="s">
        <v>750</v>
      </c>
      <c r="AD41" s="618"/>
      <c r="AE41" s="717"/>
      <c r="AF41" s="717"/>
      <c r="AG41" s="717"/>
      <c r="AH41" s="717"/>
      <c r="AI41" s="717"/>
      <c r="AJ41" s="717"/>
      <c r="AK41" s="717"/>
      <c r="AL41" s="717"/>
      <c r="AM41" s="717"/>
      <c r="AN41" s="717"/>
      <c r="AO41" s="717"/>
      <c r="AP41" s="587"/>
      <c r="AR41" s="623"/>
      <c r="AS41" s="623"/>
      <c r="AT41" s="623"/>
      <c r="AU41" s="623"/>
      <c r="AV41" s="623"/>
      <c r="AW41" s="623"/>
      <c r="AX41" s="623"/>
      <c r="AY41" s="623"/>
      <c r="AZ41" s="623"/>
      <c r="BA41" s="622"/>
      <c r="BB41" s="622"/>
      <c r="BH41" s="422"/>
      <c r="BI41" s="422"/>
      <c r="BJ41" s="422"/>
      <c r="BK41" s="422"/>
      <c r="BL41" s="422"/>
      <c r="BM41" s="422"/>
      <c r="BN41" s="422"/>
      <c r="BT41" s="451"/>
      <c r="BU41" s="451"/>
      <c r="BV41" s="427"/>
      <c r="BW41" s="451"/>
      <c r="BX41" s="451"/>
      <c r="BY41" s="451"/>
      <c r="BZ41" s="451"/>
      <c r="CA41" s="451"/>
      <c r="CB41" s="451"/>
      <c r="CC41" s="451"/>
      <c r="CD41" s="623"/>
      <c r="CE41" s="614"/>
      <c r="CH41" s="760"/>
      <c r="CI41" s="667"/>
      <c r="CJ41" s="667"/>
      <c r="CK41" s="161"/>
      <c r="CL41" s="161"/>
      <c r="CM41" s="161"/>
      <c r="CN41" s="161"/>
      <c r="CO41" s="161"/>
      <c r="CP41" s="161"/>
      <c r="CQ41" s="161"/>
      <c r="CR41" s="161"/>
      <c r="CS41" s="667"/>
      <c r="CT41" s="667"/>
      <c r="CU41" s="667"/>
      <c r="CV41" s="667"/>
      <c r="CW41" s="161"/>
      <c r="CX41" s="161"/>
      <c r="CY41" s="667"/>
      <c r="CZ41" s="667"/>
      <c r="DA41" s="667"/>
      <c r="DB41" s="667"/>
      <c r="DC41" s="667"/>
      <c r="DD41" s="667"/>
      <c r="DE41" s="667"/>
      <c r="DF41" s="667"/>
      <c r="DG41" s="667"/>
      <c r="DH41" s="667"/>
      <c r="DI41" s="667"/>
      <c r="DJ41" s="161"/>
      <c r="DK41" s="161"/>
      <c r="DL41" s="161"/>
      <c r="DM41" s="161"/>
      <c r="DN41" s="161"/>
      <c r="DO41" s="161"/>
      <c r="DP41" s="161"/>
      <c r="DQ41" s="161"/>
      <c r="DR41" s="161"/>
      <c r="DS41" s="667"/>
      <c r="DT41" s="667"/>
      <c r="DU41" s="667"/>
      <c r="DV41" s="667"/>
      <c r="DW41" s="674"/>
      <c r="DX41" s="667"/>
      <c r="DY41" s="667"/>
      <c r="DZ41" s="667"/>
      <c r="EA41" s="667"/>
      <c r="EB41" s="667"/>
      <c r="EC41" s="667"/>
      <c r="ED41" s="667"/>
      <c r="EE41" s="667"/>
      <c r="EF41" s="667"/>
    </row>
    <row r="42" spans="2:136" ht="16" customHeight="1">
      <c r="C42" s="614"/>
      <c r="D42" s="614"/>
      <c r="E42" s="614"/>
      <c r="F42" s="614"/>
      <c r="G42" s="614"/>
      <c r="H42" s="614"/>
      <c r="I42" s="614"/>
      <c r="J42" s="614"/>
      <c r="K42" s="614"/>
      <c r="L42" s="614"/>
      <c r="M42" s="614"/>
      <c r="O42" s="451"/>
      <c r="P42" s="451"/>
      <c r="Q42" s="503"/>
      <c r="S42" s="451" t="s">
        <v>345</v>
      </c>
      <c r="AA42" s="623"/>
      <c r="AD42" s="441"/>
      <c r="AE42" s="717"/>
      <c r="AF42" s="717"/>
      <c r="AG42" s="717"/>
      <c r="AH42" s="717"/>
      <c r="AI42" s="717"/>
      <c r="AJ42" s="717"/>
      <c r="AK42" s="717"/>
      <c r="AL42" s="717"/>
      <c r="AM42" s="717"/>
      <c r="AN42" s="717"/>
      <c r="AO42" s="717"/>
      <c r="AP42" s="587"/>
      <c r="AR42" s="623"/>
      <c r="AS42" s="623"/>
      <c r="AT42" s="622"/>
      <c r="AU42" s="622"/>
      <c r="AV42" s="622"/>
      <c r="AW42" s="622"/>
      <c r="AX42" s="622"/>
      <c r="AY42" s="622"/>
      <c r="AZ42" s="622"/>
      <c r="BA42" s="622"/>
      <c r="BB42" s="622"/>
      <c r="BH42" s="745"/>
      <c r="BT42" s="451"/>
      <c r="BU42" s="451"/>
      <c r="BV42" s="427"/>
      <c r="BW42" s="451"/>
      <c r="BX42" s="451"/>
      <c r="BY42" s="451"/>
      <c r="BZ42" s="451"/>
      <c r="CA42" s="451"/>
      <c r="CB42" s="451"/>
      <c r="CC42" s="451"/>
      <c r="CD42" s="623"/>
      <c r="CE42" s="614"/>
      <c r="CI42" s="667"/>
      <c r="CJ42" s="667"/>
      <c r="CK42" s="667"/>
      <c r="CL42" s="667"/>
      <c r="CM42" s="667"/>
      <c r="CN42" s="667"/>
      <c r="CO42" s="667"/>
      <c r="CP42" s="667"/>
      <c r="CQ42" s="667"/>
      <c r="CR42" s="667"/>
      <c r="CS42" s="667"/>
      <c r="CT42" s="667"/>
      <c r="CU42" s="667"/>
      <c r="CV42" s="667"/>
      <c r="CW42" s="161"/>
      <c r="CX42" s="161"/>
      <c r="CY42" s="667"/>
      <c r="CZ42" s="667"/>
      <c r="DA42" s="667"/>
      <c r="DB42" s="667"/>
      <c r="DC42" s="667"/>
      <c r="DD42" s="667"/>
      <c r="DE42" s="667"/>
      <c r="DF42" s="667"/>
      <c r="DG42" s="667"/>
      <c r="DH42" s="667"/>
      <c r="DI42" s="667"/>
      <c r="DJ42" s="161"/>
      <c r="DK42" s="161"/>
      <c r="DL42" s="161"/>
      <c r="DM42" s="161"/>
      <c r="DN42" s="161"/>
      <c r="DO42" s="161"/>
      <c r="DP42" s="161"/>
      <c r="DQ42" s="161"/>
      <c r="DR42" s="161"/>
      <c r="DS42" s="667"/>
      <c r="DT42" s="667"/>
      <c r="DU42" s="667"/>
      <c r="DV42" s="667"/>
      <c r="DW42" s="667"/>
      <c r="DX42" s="677"/>
      <c r="DY42" s="667"/>
      <c r="DZ42" s="667"/>
      <c r="EA42" s="667"/>
      <c r="EB42" s="667"/>
      <c r="EC42" s="667"/>
      <c r="ED42" s="667"/>
      <c r="EE42" s="667"/>
      <c r="EF42" s="667"/>
    </row>
    <row r="43" spans="2:136" ht="16" customHeight="1">
      <c r="C43" s="614"/>
      <c r="D43" s="614"/>
      <c r="E43" s="614"/>
      <c r="F43" s="614"/>
      <c r="G43" s="614"/>
      <c r="H43" s="614"/>
      <c r="I43" s="614"/>
      <c r="J43" s="614"/>
      <c r="K43" s="614"/>
      <c r="L43" s="614"/>
      <c r="M43" s="614"/>
      <c r="N43" s="703"/>
      <c r="O43" s="451"/>
      <c r="P43" s="451"/>
      <c r="Q43" s="503"/>
      <c r="S43" s="460" t="s">
        <v>391</v>
      </c>
      <c r="T43" s="459" t="str">
        <f>IF('【入力】基本事項入力'!F46="","",'【入力】基本事項入力'!F46)</f>
        <v/>
      </c>
      <c r="U43" s="459"/>
      <c r="V43" s="459"/>
      <c r="W43" s="459"/>
      <c r="X43" s="459"/>
      <c r="Y43" s="459"/>
      <c r="Z43" s="459"/>
      <c r="AA43" s="623" t="s">
        <v>750</v>
      </c>
      <c r="AD43" s="618"/>
      <c r="AE43" s="717"/>
      <c r="AF43" s="717"/>
      <c r="AG43" s="717"/>
      <c r="AH43" s="717"/>
      <c r="AI43" s="717"/>
      <c r="AJ43" s="717"/>
      <c r="AK43" s="717"/>
      <c r="AL43" s="717"/>
      <c r="AM43" s="717"/>
      <c r="AN43" s="717"/>
      <c r="AO43" s="717"/>
      <c r="AP43" s="587"/>
      <c r="AR43" s="623"/>
      <c r="AS43" s="623"/>
      <c r="AT43" s="622"/>
      <c r="AU43" s="622"/>
      <c r="AV43" s="622"/>
      <c r="AW43" s="622"/>
      <c r="AX43" s="622"/>
      <c r="AY43" s="622"/>
      <c r="AZ43" s="622"/>
      <c r="BA43" s="622"/>
      <c r="BB43" s="622"/>
      <c r="BE43" s="409"/>
      <c r="BF43" s="422"/>
      <c r="BG43" s="422"/>
      <c r="BH43" s="745"/>
      <c r="BT43" s="451"/>
      <c r="BU43" s="451"/>
      <c r="BV43" s="427"/>
      <c r="BW43" s="451"/>
      <c r="BX43" s="451"/>
      <c r="BY43" s="451"/>
      <c r="BZ43" s="451"/>
      <c r="CA43" s="451"/>
      <c r="CB43" s="451"/>
      <c r="CC43" s="451"/>
      <c r="CD43" s="623"/>
      <c r="CE43" s="614"/>
      <c r="CI43" s="667"/>
      <c r="CJ43" s="667"/>
      <c r="CK43" s="667"/>
      <c r="CL43" s="667"/>
      <c r="CM43" s="667"/>
      <c r="CN43" s="667"/>
      <c r="CO43" s="667"/>
      <c r="CP43" s="667"/>
      <c r="CQ43" s="667"/>
      <c r="CR43" s="667"/>
      <c r="CS43" s="667"/>
      <c r="CT43" s="667"/>
      <c r="CU43" s="667"/>
      <c r="CV43" s="667"/>
      <c r="CW43" s="161"/>
      <c r="CX43" s="161"/>
      <c r="CY43" s="667"/>
      <c r="CZ43" s="667"/>
      <c r="DA43" s="667"/>
      <c r="DB43" s="667"/>
      <c r="DC43" s="667"/>
      <c r="DD43" s="667"/>
      <c r="DE43" s="667"/>
      <c r="DF43" s="667"/>
      <c r="DG43" s="667"/>
      <c r="DH43" s="667"/>
      <c r="DI43" s="667"/>
      <c r="DJ43" s="161"/>
      <c r="DK43" s="161"/>
      <c r="DL43" s="161"/>
      <c r="DM43" s="161"/>
      <c r="DN43" s="161"/>
      <c r="DO43" s="161"/>
      <c r="DP43" s="161"/>
      <c r="DQ43" s="161"/>
      <c r="DR43" s="161"/>
      <c r="DS43" s="667"/>
      <c r="DT43" s="667"/>
      <c r="DU43" s="667"/>
      <c r="DV43" s="667"/>
      <c r="DW43" s="667"/>
      <c r="DX43" s="677"/>
      <c r="DY43" s="667"/>
      <c r="DZ43" s="667"/>
      <c r="EA43" s="667"/>
      <c r="EB43" s="667"/>
      <c r="EC43" s="667"/>
      <c r="ED43" s="667"/>
      <c r="EE43" s="667"/>
      <c r="EF43" s="667"/>
    </row>
    <row r="44" spans="2:136" ht="16" customHeight="1">
      <c r="C44" s="687"/>
      <c r="D44" s="687"/>
      <c r="E44" s="687"/>
      <c r="F44" s="687"/>
      <c r="G44" s="687"/>
      <c r="H44" s="687"/>
      <c r="I44" s="687"/>
      <c r="N44" s="703"/>
      <c r="O44" s="451" t="s">
        <v>759</v>
      </c>
      <c r="Q44" s="503"/>
      <c r="T44" s="451"/>
      <c r="U44" s="451"/>
      <c r="V44" s="451"/>
      <c r="W44" s="451"/>
      <c r="X44" s="451"/>
      <c r="Y44" s="451"/>
      <c r="Z44" s="451"/>
      <c r="AA44" s="623"/>
      <c r="AD44" s="441"/>
      <c r="AE44" s="717"/>
      <c r="AF44" s="717"/>
      <c r="AG44" s="717"/>
      <c r="AH44" s="717"/>
      <c r="AI44" s="717"/>
      <c r="AJ44" s="717"/>
      <c r="AK44" s="717"/>
      <c r="AL44" s="717"/>
      <c r="AM44" s="717"/>
      <c r="AN44" s="717"/>
      <c r="AO44" s="717"/>
      <c r="AP44" s="587"/>
      <c r="AR44" s="623"/>
      <c r="AS44" s="623"/>
      <c r="AT44" s="622"/>
      <c r="AU44" s="622"/>
      <c r="AV44" s="622"/>
      <c r="AW44" s="622"/>
      <c r="AX44" s="622"/>
      <c r="AY44" s="622"/>
      <c r="AZ44" s="622"/>
      <c r="BA44" s="622"/>
      <c r="BB44" s="622"/>
      <c r="BE44" s="410"/>
      <c r="BF44" s="410"/>
      <c r="BG44" s="410"/>
      <c r="BT44" s="451"/>
      <c r="BU44" s="451"/>
      <c r="BV44" s="427"/>
      <c r="BW44" s="451"/>
      <c r="BX44" s="451"/>
      <c r="BY44" s="451"/>
      <c r="BZ44" s="451"/>
      <c r="CA44" s="451"/>
      <c r="CB44" s="451"/>
      <c r="CC44" s="451"/>
      <c r="CD44" s="623"/>
      <c r="CE44" s="614"/>
      <c r="CI44" s="667"/>
      <c r="CJ44" s="667"/>
      <c r="CK44" s="667"/>
      <c r="CL44" s="667"/>
      <c r="CM44" s="667"/>
      <c r="CN44" s="667"/>
      <c r="CO44" s="667"/>
      <c r="CP44" s="667"/>
      <c r="CQ44" s="667"/>
      <c r="CR44" s="667"/>
      <c r="CS44" s="667"/>
      <c r="CT44" s="667"/>
      <c r="CU44" s="667"/>
      <c r="CV44" s="667"/>
      <c r="CW44" s="161"/>
      <c r="CX44" s="670"/>
      <c r="CY44" s="667"/>
      <c r="CZ44" s="667"/>
      <c r="DA44" s="667"/>
      <c r="DB44" s="667"/>
      <c r="DC44" s="667"/>
      <c r="DD44" s="667"/>
      <c r="DE44" s="667"/>
      <c r="DF44" s="667"/>
      <c r="DG44" s="667"/>
      <c r="DH44" s="667"/>
      <c r="DI44" s="667"/>
      <c r="DJ44" s="161"/>
      <c r="DK44" s="161"/>
      <c r="DL44" s="161"/>
      <c r="DM44" s="161"/>
      <c r="DN44" s="161"/>
      <c r="DO44" s="161"/>
      <c r="DP44" s="161"/>
      <c r="DQ44" s="161"/>
      <c r="DR44" s="161"/>
      <c r="DS44" s="667"/>
      <c r="DT44" s="667"/>
      <c r="DU44" s="667"/>
      <c r="DV44" s="667"/>
      <c r="DW44" s="667"/>
      <c r="DX44" s="677"/>
      <c r="DY44" s="667"/>
      <c r="DZ44" s="667"/>
      <c r="EA44" s="667"/>
      <c r="EB44" s="667"/>
      <c r="EC44" s="667"/>
      <c r="ED44" s="667"/>
      <c r="EE44" s="667"/>
      <c r="EF44" s="667"/>
    </row>
    <row r="45" spans="2:136" ht="16" customHeight="1">
      <c r="C45" s="688"/>
      <c r="D45" s="688"/>
      <c r="E45" s="688"/>
      <c r="F45" s="688"/>
      <c r="G45" s="688"/>
      <c r="H45" s="688"/>
      <c r="I45" s="688"/>
      <c r="N45" s="614"/>
      <c r="P45" s="704" t="str">
        <f>IF('【入力】基本事項入力'!H47="","",'【入力】基本事項入力'!H47)</f>
        <v/>
      </c>
      <c r="Q45" s="704"/>
      <c r="R45" s="708" t="s">
        <v>21</v>
      </c>
      <c r="S45" s="434"/>
      <c r="T45" s="499" t="str">
        <f>IF('【入力】基本事項入力'!K47="","",'【入力】基本事項入力'!K47)</f>
        <v/>
      </c>
      <c r="U45" s="499"/>
      <c r="V45" s="711" t="s">
        <v>134</v>
      </c>
      <c r="W45" s="712"/>
      <c r="X45" s="712"/>
      <c r="Y45" s="460"/>
      <c r="Z45" s="460"/>
      <c r="AA45" s="614"/>
      <c r="AD45" s="618"/>
      <c r="AE45" s="717"/>
      <c r="AF45" s="717"/>
      <c r="AG45" s="717"/>
      <c r="AH45" s="717"/>
      <c r="AI45" s="717"/>
      <c r="AJ45" s="717"/>
      <c r="AK45" s="717"/>
      <c r="AL45" s="717"/>
      <c r="AM45" s="717"/>
      <c r="AN45" s="717"/>
      <c r="AO45" s="717"/>
      <c r="AP45" s="587"/>
      <c r="AR45" s="623"/>
      <c r="AS45" s="623"/>
      <c r="AT45" s="622"/>
      <c r="AU45" s="622"/>
      <c r="AV45" s="622"/>
      <c r="AW45" s="622"/>
      <c r="AX45" s="622"/>
      <c r="AY45" s="622"/>
      <c r="AZ45" s="622"/>
      <c r="BA45" s="622"/>
      <c r="BB45" s="622"/>
      <c r="BE45" s="410"/>
      <c r="BF45" s="410"/>
      <c r="BG45" s="410"/>
      <c r="BT45" s="451"/>
      <c r="BU45" s="451"/>
      <c r="BV45" s="451"/>
      <c r="BW45" s="451"/>
      <c r="BX45" s="451"/>
      <c r="BY45" s="451"/>
      <c r="BZ45" s="451"/>
      <c r="CA45" s="451"/>
      <c r="CB45" s="451"/>
      <c r="CC45" s="451"/>
      <c r="CD45" s="623"/>
      <c r="CE45" s="614"/>
      <c r="CI45" s="667"/>
      <c r="CJ45" s="667"/>
      <c r="CK45" s="667"/>
      <c r="CL45" s="667"/>
      <c r="CM45" s="667"/>
      <c r="CN45" s="667"/>
      <c r="CO45" s="667"/>
      <c r="CP45" s="667"/>
      <c r="CQ45" s="667"/>
      <c r="CR45" s="667"/>
      <c r="CS45" s="667"/>
      <c r="CT45" s="667"/>
      <c r="CU45" s="667"/>
      <c r="CV45" s="667"/>
      <c r="CW45" s="667"/>
      <c r="CX45" s="161"/>
      <c r="CY45" s="161"/>
      <c r="CZ45" s="161"/>
      <c r="DA45" s="161"/>
      <c r="DB45" s="667"/>
      <c r="DC45" s="667"/>
      <c r="DD45" s="667"/>
      <c r="DE45" s="667"/>
      <c r="DF45" s="667"/>
      <c r="DG45" s="667"/>
      <c r="DH45" s="667"/>
      <c r="DI45" s="667"/>
      <c r="DJ45" s="667"/>
      <c r="DK45" s="161"/>
      <c r="DL45" s="667"/>
      <c r="DM45" s="667"/>
      <c r="DN45" s="667"/>
      <c r="DO45" s="667"/>
      <c r="DP45" s="667"/>
      <c r="DQ45" s="667"/>
      <c r="DR45" s="667"/>
      <c r="DS45" s="667"/>
      <c r="DT45" s="667"/>
      <c r="DU45" s="667"/>
      <c r="DV45" s="667"/>
      <c r="DW45" s="667"/>
      <c r="DX45" s="677"/>
      <c r="DY45" s="667"/>
      <c r="DZ45" s="667"/>
      <c r="EA45" s="667"/>
      <c r="EB45" s="667"/>
      <c r="EC45" s="667"/>
      <c r="ED45" s="667"/>
      <c r="EE45" s="667"/>
      <c r="EF45" s="667"/>
    </row>
    <row r="46" spans="2:136" ht="16" customHeight="1">
      <c r="Z46" s="703"/>
      <c r="AA46" s="703"/>
      <c r="AD46" s="441"/>
      <c r="AE46" s="717"/>
      <c r="AF46" s="717"/>
      <c r="AG46" s="717"/>
      <c r="AH46" s="717"/>
      <c r="AI46" s="717"/>
      <c r="AJ46" s="717"/>
      <c r="AK46" s="717"/>
      <c r="AL46" s="717"/>
      <c r="AM46" s="717"/>
      <c r="AN46" s="717"/>
      <c r="AO46" s="717"/>
      <c r="AP46" s="587"/>
      <c r="AR46" s="614"/>
      <c r="AS46" s="623"/>
      <c r="AT46" s="622"/>
      <c r="AU46" s="622"/>
      <c r="AV46" s="622"/>
      <c r="AW46" s="622"/>
      <c r="AX46" s="622"/>
      <c r="AY46" s="622"/>
      <c r="AZ46" s="656"/>
      <c r="BA46" s="614"/>
      <c r="BB46" s="614"/>
      <c r="BF46" s="410"/>
      <c r="BG46" s="410"/>
      <c r="BH46" s="746"/>
      <c r="BI46" s="441"/>
      <c r="BJ46" s="441"/>
      <c r="BK46" s="441"/>
      <c r="BL46" s="441"/>
      <c r="BT46" s="451"/>
      <c r="BU46" s="451"/>
      <c r="BV46" s="427"/>
      <c r="BW46" s="451"/>
      <c r="BX46" s="451"/>
      <c r="BY46" s="451"/>
      <c r="BZ46" s="451"/>
      <c r="CA46" s="451"/>
      <c r="CB46" s="451"/>
      <c r="CC46" s="451"/>
      <c r="CD46" s="623"/>
      <c r="CE46" s="614"/>
      <c r="CK46" s="667"/>
      <c r="CL46" s="667"/>
      <c r="CM46" s="667"/>
      <c r="CN46" s="667"/>
      <c r="CO46" s="667"/>
      <c r="CP46" s="667"/>
      <c r="CQ46" s="667"/>
      <c r="CR46" s="667"/>
      <c r="CS46" s="667"/>
      <c r="CT46" s="667"/>
      <c r="CU46" s="667"/>
      <c r="CV46" s="667"/>
      <c r="CW46" s="161"/>
      <c r="CX46" s="161"/>
      <c r="CY46" s="161"/>
      <c r="CZ46" s="161"/>
      <c r="DA46" s="161"/>
      <c r="DB46" s="667"/>
      <c r="DC46" s="667"/>
      <c r="DD46" s="667"/>
      <c r="DE46" s="667"/>
      <c r="DF46" s="667"/>
      <c r="DG46" s="667"/>
      <c r="DH46" s="667"/>
      <c r="DI46" s="667"/>
      <c r="DJ46" s="161"/>
      <c r="DK46" s="161"/>
      <c r="DL46" s="667"/>
      <c r="DM46" s="667"/>
      <c r="DN46" s="667"/>
      <c r="DO46" s="667"/>
      <c r="DP46" s="667"/>
      <c r="DQ46" s="667"/>
      <c r="DR46" s="667"/>
      <c r="DS46" s="667"/>
      <c r="DT46" s="667"/>
      <c r="DU46" s="667"/>
      <c r="DV46" s="667"/>
      <c r="DW46" s="667"/>
      <c r="DX46" s="677"/>
      <c r="DY46" s="667"/>
      <c r="DZ46" s="667"/>
      <c r="EA46" s="667"/>
      <c r="EB46" s="667"/>
      <c r="EC46" s="667"/>
      <c r="ED46" s="667"/>
      <c r="EE46" s="667"/>
      <c r="EF46" s="667"/>
    </row>
    <row r="47" spans="2:136" ht="16" customHeight="1">
      <c r="Q47" s="705"/>
      <c r="AD47" s="619"/>
      <c r="AE47" s="619"/>
      <c r="AF47" s="619"/>
      <c r="AG47" s="619"/>
      <c r="AH47" s="619"/>
      <c r="AI47" s="619"/>
      <c r="AJ47" s="619"/>
      <c r="AK47" s="619"/>
      <c r="AL47" s="619"/>
      <c r="AM47" s="619"/>
      <c r="AN47" s="619"/>
      <c r="AO47" s="619"/>
      <c r="AR47" s="614"/>
      <c r="AS47" s="623"/>
      <c r="AT47" s="622"/>
      <c r="AU47" s="622"/>
      <c r="AV47" s="622"/>
      <c r="AW47" s="622"/>
      <c r="AX47" s="622"/>
      <c r="AY47" s="622"/>
      <c r="AZ47" s="656"/>
      <c r="BA47" s="614"/>
      <c r="BB47" s="614"/>
      <c r="BE47" s="410"/>
      <c r="BF47" s="410"/>
      <c r="BG47" s="410"/>
      <c r="BH47" s="746"/>
      <c r="BI47" s="441"/>
      <c r="BJ47" s="441"/>
      <c r="BK47" s="441"/>
      <c r="BL47" s="441"/>
      <c r="BT47" s="451"/>
      <c r="BU47" s="451"/>
      <c r="BV47" s="427"/>
      <c r="BW47" s="451"/>
      <c r="BX47" s="451"/>
      <c r="BY47" s="451"/>
      <c r="BZ47" s="451"/>
      <c r="CA47" s="451"/>
      <c r="CB47" s="451"/>
      <c r="CC47" s="451"/>
      <c r="CD47" s="623"/>
      <c r="CE47" s="614"/>
      <c r="CK47" s="667"/>
      <c r="CL47" s="667"/>
      <c r="CM47" s="667"/>
      <c r="CN47" s="667"/>
      <c r="CO47" s="667"/>
      <c r="CP47" s="667"/>
      <c r="CQ47" s="667"/>
      <c r="CR47" s="667"/>
      <c r="CS47" s="667"/>
      <c r="CT47" s="667"/>
      <c r="CU47" s="667"/>
      <c r="CV47" s="667"/>
      <c r="CW47" s="667"/>
      <c r="CX47" s="667"/>
      <c r="CY47" s="667"/>
      <c r="CZ47" s="667"/>
      <c r="DA47" s="667"/>
      <c r="DB47" s="667"/>
      <c r="DC47" s="667"/>
      <c r="DD47" s="667"/>
      <c r="DE47" s="667"/>
      <c r="DF47" s="667"/>
      <c r="DG47" s="667"/>
      <c r="DH47" s="667"/>
      <c r="DI47" s="667"/>
      <c r="DJ47" s="667"/>
      <c r="DK47" s="670"/>
      <c r="DL47" s="667"/>
      <c r="DM47" s="667"/>
      <c r="DN47" s="667"/>
      <c r="DO47" s="667"/>
      <c r="DP47" s="667"/>
      <c r="DQ47" s="667"/>
      <c r="DR47" s="667"/>
      <c r="DS47" s="667"/>
      <c r="DT47" s="667"/>
      <c r="DU47" s="667"/>
      <c r="DV47" s="667"/>
      <c r="DW47" s="667"/>
      <c r="DX47" s="667"/>
      <c r="DY47" s="667"/>
      <c r="DZ47" s="667"/>
      <c r="EA47" s="667"/>
      <c r="EB47" s="667"/>
      <c r="EC47" s="667"/>
      <c r="ED47" s="667"/>
      <c r="EE47" s="667"/>
      <c r="EF47" s="667"/>
    </row>
    <row r="48" spans="2:136" ht="16" customHeight="1">
      <c r="Q48" s="705"/>
      <c r="AD48" s="619"/>
      <c r="AE48" s="619"/>
      <c r="AF48" s="619"/>
      <c r="AG48" s="619"/>
      <c r="AH48" s="619"/>
      <c r="AI48" s="619"/>
      <c r="AJ48" s="619"/>
      <c r="AK48" s="619"/>
      <c r="AL48" s="619"/>
      <c r="AM48" s="619"/>
      <c r="AN48" s="619"/>
      <c r="AO48" s="619"/>
      <c r="AS48" s="614"/>
      <c r="AT48" s="614"/>
      <c r="AU48" s="614"/>
      <c r="AV48" s="614"/>
      <c r="AW48" s="614"/>
      <c r="AX48" s="614"/>
      <c r="AY48" s="614"/>
      <c r="AZ48" s="614"/>
      <c r="BH48" s="705"/>
      <c r="BU48" s="451"/>
      <c r="BV48" s="427"/>
      <c r="BW48" s="451"/>
      <c r="BX48" s="451"/>
      <c r="BY48" s="451"/>
      <c r="BZ48" s="451"/>
      <c r="CA48" s="451"/>
      <c r="CB48" s="451"/>
      <c r="CC48" s="451"/>
      <c r="CD48" s="623"/>
      <c r="CE48" s="614"/>
      <c r="CK48" s="667"/>
      <c r="CL48" s="667"/>
      <c r="CM48" s="667"/>
      <c r="CN48" s="667"/>
      <c r="CO48" s="667"/>
      <c r="CP48" s="667"/>
      <c r="CQ48" s="667"/>
      <c r="CR48" s="667"/>
      <c r="CS48" s="667"/>
      <c r="CT48" s="667"/>
      <c r="CU48" s="667"/>
      <c r="CV48" s="667"/>
      <c r="CW48" s="667"/>
      <c r="CX48" s="667"/>
      <c r="CY48" s="667"/>
      <c r="CZ48" s="667"/>
      <c r="DA48" s="667"/>
      <c r="DB48" s="667"/>
      <c r="DC48" s="667"/>
      <c r="DD48" s="667"/>
      <c r="DE48" s="667"/>
      <c r="DF48" s="667"/>
      <c r="DG48" s="667"/>
      <c r="DH48" s="667"/>
      <c r="DI48" s="667"/>
      <c r="DJ48" s="667"/>
      <c r="DK48" s="161"/>
      <c r="DL48" s="161"/>
      <c r="DM48" s="161"/>
      <c r="DN48" s="161"/>
      <c r="DO48" s="667"/>
      <c r="DP48" s="667"/>
      <c r="DQ48" s="667"/>
      <c r="DR48" s="667"/>
      <c r="DS48" s="667"/>
      <c r="DT48" s="667"/>
      <c r="DU48" s="667"/>
      <c r="DV48" s="667"/>
      <c r="DW48" s="667"/>
      <c r="DX48" s="667"/>
      <c r="DY48" s="667"/>
      <c r="DZ48" s="667"/>
      <c r="EA48" s="667"/>
      <c r="EB48" s="667"/>
      <c r="EC48" s="667"/>
      <c r="ED48" s="667"/>
      <c r="EE48" s="667"/>
      <c r="EF48" s="667"/>
    </row>
    <row r="49" spans="30:118" ht="16" customHeight="1">
      <c r="AD49" s="619"/>
      <c r="AE49" s="619"/>
      <c r="AF49" s="619"/>
      <c r="AG49" s="619"/>
      <c r="AH49" s="619"/>
      <c r="AI49" s="619"/>
      <c r="AJ49" s="619"/>
      <c r="AK49" s="619"/>
      <c r="AL49" s="619"/>
      <c r="AM49" s="619"/>
      <c r="AN49" s="619"/>
      <c r="AO49" s="619"/>
      <c r="AS49" s="614"/>
      <c r="AT49" s="614"/>
      <c r="AU49" s="614"/>
      <c r="AV49" s="614"/>
      <c r="AW49" s="614"/>
      <c r="AX49" s="614"/>
      <c r="AY49" s="614"/>
      <c r="AZ49" s="614"/>
      <c r="BH49" s="705"/>
      <c r="BU49" s="451"/>
      <c r="BV49" s="427"/>
      <c r="BW49" s="451"/>
      <c r="BX49" s="451"/>
      <c r="BY49" s="451"/>
      <c r="BZ49" s="451"/>
      <c r="CA49" s="451"/>
      <c r="CB49" s="451"/>
      <c r="CC49" s="451"/>
      <c r="CD49" s="623"/>
      <c r="CE49" s="614"/>
      <c r="DK49" s="162"/>
      <c r="DL49" s="162"/>
      <c r="DM49" s="162"/>
      <c r="DN49" s="162"/>
    </row>
    <row r="50" spans="30:118" ht="16" customHeight="1">
      <c r="AD50" s="619"/>
      <c r="AE50" s="619"/>
      <c r="AF50" s="619"/>
      <c r="AG50" s="619"/>
      <c r="AH50" s="619"/>
      <c r="AI50" s="619"/>
      <c r="AJ50" s="619"/>
      <c r="AK50" s="619"/>
      <c r="AL50" s="619"/>
      <c r="AM50" s="619"/>
      <c r="AN50" s="619"/>
      <c r="AO50" s="619"/>
      <c r="BH50" s="705"/>
      <c r="BU50" s="451"/>
      <c r="BV50" s="451"/>
      <c r="BW50" s="451"/>
      <c r="BX50" s="451"/>
      <c r="BY50" s="451"/>
      <c r="BZ50" s="451"/>
      <c r="CA50" s="451"/>
      <c r="CB50" s="451"/>
      <c r="CC50" s="451"/>
      <c r="CD50" s="703"/>
      <c r="CE50" s="758"/>
    </row>
    <row r="51" spans="30:118">
      <c r="BU51" s="451"/>
      <c r="BV51" s="451"/>
      <c r="BW51" s="451"/>
      <c r="BX51" s="451"/>
      <c r="BY51" s="451"/>
      <c r="BZ51" s="451"/>
      <c r="CA51" s="451"/>
      <c r="CB51" s="451"/>
      <c r="CC51" s="451"/>
    </row>
    <row r="52" spans="30:118">
      <c r="BU52" s="451"/>
      <c r="BV52" s="451"/>
      <c r="BW52" s="451"/>
      <c r="BX52" s="451"/>
      <c r="BY52" s="451"/>
      <c r="BZ52" s="451"/>
      <c r="CA52" s="451"/>
      <c r="CB52" s="451"/>
      <c r="CC52" s="451"/>
    </row>
    <row r="53" spans="30:118">
      <c r="BU53" s="427"/>
      <c r="BV53" s="427"/>
      <c r="BW53" s="434"/>
      <c r="BX53" s="422"/>
      <c r="BY53" s="427"/>
      <c r="BZ53" s="427"/>
      <c r="CA53" s="434"/>
      <c r="CC53" s="703"/>
    </row>
    <row r="54" spans="30:118">
      <c r="BV54" s="705"/>
    </row>
    <row r="55" spans="30:118">
      <c r="BV55" s="705"/>
    </row>
  </sheetData>
  <mergeCells count="107">
    <mergeCell ref="Y5:Z5"/>
    <mergeCell ref="U6:Z6"/>
    <mergeCell ref="I7:K7"/>
    <mergeCell ref="BZ7:CA7"/>
    <mergeCell ref="AU8:AW8"/>
    <mergeCell ref="BZ8:CC8"/>
    <mergeCell ref="C10:D10"/>
    <mergeCell ref="AF11:AI11"/>
    <mergeCell ref="AZ11:BB11"/>
    <mergeCell ref="BG11:BK11"/>
    <mergeCell ref="I13:L13"/>
    <mergeCell ref="AM14:AP14"/>
    <mergeCell ref="BN14:BQ14"/>
    <mergeCell ref="F15:J15"/>
    <mergeCell ref="AJ16:AN16"/>
    <mergeCell ref="AW16:AY16"/>
    <mergeCell ref="BL16:BO16"/>
    <mergeCell ref="G17:H17"/>
    <mergeCell ref="J17:K17"/>
    <mergeCell ref="BZ17:CB17"/>
    <mergeCell ref="AG18:AH18"/>
    <mergeCell ref="AK18:AL18"/>
    <mergeCell ref="AN18:AO18"/>
    <mergeCell ref="AT18:AU18"/>
    <mergeCell ref="AX18:AY18"/>
    <mergeCell ref="BH18:BJ18"/>
    <mergeCell ref="BO18:BP18"/>
    <mergeCell ref="G19:K19"/>
    <mergeCell ref="AG20:AH20"/>
    <mergeCell ref="AK20:AO20"/>
    <mergeCell ref="BH20:BJ20"/>
    <mergeCell ref="BM20:BP20"/>
    <mergeCell ref="AU21:AW21"/>
    <mergeCell ref="B23:C23"/>
    <mergeCell ref="BF24:BH24"/>
    <mergeCell ref="AE25:AG25"/>
    <mergeCell ref="BE25:BF25"/>
    <mergeCell ref="BG25:BI25"/>
    <mergeCell ref="BY25:BZ25"/>
    <mergeCell ref="AW26:AZ26"/>
    <mergeCell ref="S27:T27"/>
    <mergeCell ref="U27:X27"/>
    <mergeCell ref="Y27:AA27"/>
    <mergeCell ref="BX27:BZ27"/>
    <mergeCell ref="AW28:AZ28"/>
    <mergeCell ref="U29:Z29"/>
    <mergeCell ref="BF29:BH29"/>
    <mergeCell ref="BX29:BZ29"/>
    <mergeCell ref="AW30:AZ30"/>
    <mergeCell ref="BF33:BL33"/>
    <mergeCell ref="T34:Y34"/>
    <mergeCell ref="BF35:BL35"/>
    <mergeCell ref="T36:U36"/>
    <mergeCell ref="BF36:BH36"/>
    <mergeCell ref="T37:U37"/>
    <mergeCell ref="BW37:CC37"/>
    <mergeCell ref="T40:V40"/>
    <mergeCell ref="Y40:Z40"/>
    <mergeCell ref="T41:V41"/>
    <mergeCell ref="Y41:Z41"/>
    <mergeCell ref="T43:Z43"/>
    <mergeCell ref="P45:Q45"/>
    <mergeCell ref="T45:U45"/>
    <mergeCell ref="BU53:BV53"/>
    <mergeCell ref="BY53:BZ53"/>
    <mergeCell ref="R2:U3"/>
    <mergeCell ref="V2:Y3"/>
    <mergeCell ref="B3:L4"/>
    <mergeCell ref="AD3:AP4"/>
    <mergeCell ref="AS3:BB4"/>
    <mergeCell ref="BE3:BQ4"/>
    <mergeCell ref="BT3:CD4"/>
    <mergeCell ref="P8:Q9"/>
    <mergeCell ref="R8:U9"/>
    <mergeCell ref="V8:Z9"/>
    <mergeCell ref="P10:Q11"/>
    <mergeCell ref="R10:U11"/>
    <mergeCell ref="V10:Z11"/>
    <mergeCell ref="BV10:BV11"/>
    <mergeCell ref="BW10:CB11"/>
    <mergeCell ref="P12:Q13"/>
    <mergeCell ref="R12:U13"/>
    <mergeCell ref="V12:Z13"/>
    <mergeCell ref="P14:Q15"/>
    <mergeCell ref="R14:U15"/>
    <mergeCell ref="V14:Z15"/>
    <mergeCell ref="P16:Q17"/>
    <mergeCell ref="R16:U17"/>
    <mergeCell ref="V16:Z17"/>
    <mergeCell ref="P18:Q19"/>
    <mergeCell ref="R18:U19"/>
    <mergeCell ref="V18:Z19"/>
    <mergeCell ref="P20:Q21"/>
    <mergeCell ref="R20:U21"/>
    <mergeCell ref="V20:Z21"/>
    <mergeCell ref="P22:Q23"/>
    <mergeCell ref="R22:U23"/>
    <mergeCell ref="V22:Z23"/>
    <mergeCell ref="P24:Q25"/>
    <mergeCell ref="R24:U25"/>
    <mergeCell ref="V24:Z25"/>
    <mergeCell ref="D29:E30"/>
    <mergeCell ref="F29:I30"/>
    <mergeCell ref="J29:J30"/>
    <mergeCell ref="AG30:AI31"/>
    <mergeCell ref="AJ30:AM31"/>
    <mergeCell ref="AN30:AN31"/>
  </mergeCells>
  <phoneticPr fontId="1" type="Hiragana"/>
  <pageMargins left="0.19685039370078738" right="0.19685039370078738" top="0.59055118110236215" bottom="0.59055118110236215" header="0.51181102362204722" footer="0.51181102362204722"/>
  <pageSetup paperSize="9" fitToWidth="1" fitToHeight="1" orientation="portrait" usePrinterDefaults="1" r:id="rId1"/>
  <rowBreaks count="1" manualBreakCount="1">
    <brk id="46" max="134" man="1"/>
  </rowBreaks>
  <colBreaks count="5" manualBreakCount="5">
    <brk id="13" max="44" man="1"/>
    <brk id="28" min="1" max="45" man="1"/>
    <brk id="43" min="1" max="45" man="1"/>
    <brk id="55" min="1" max="45" man="1"/>
    <brk id="70" max="4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I219"/>
  <sheetViews>
    <sheetView topLeftCell="A139" workbookViewId="0">
      <selection activeCell="P8" sqref="P8"/>
    </sheetView>
  </sheetViews>
  <sheetFormatPr defaultRowHeight="18"/>
  <cols>
    <col min="2" max="2" width="9.08203125" style="766" bestFit="1" customWidth="1"/>
  </cols>
  <sheetData>
    <row r="1" spans="1:9">
      <c r="A1">
        <v>889</v>
      </c>
      <c r="B1" s="766">
        <v>8892162</v>
      </c>
      <c r="C1">
        <v>8892162</v>
      </c>
      <c r="D1" t="s">
        <v>316</v>
      </c>
      <c r="E1" t="s">
        <v>458</v>
      </c>
      <c r="F1" t="s">
        <v>379</v>
      </c>
      <c r="G1" t="s">
        <v>355</v>
      </c>
      <c r="H1" t="s">
        <v>432</v>
      </c>
      <c r="I1" t="s">
        <v>17</v>
      </c>
    </row>
    <row r="2" spans="1:9">
      <c r="A2">
        <v>889</v>
      </c>
      <c r="B2" s="766">
        <v>8892163</v>
      </c>
      <c r="C2">
        <v>8892163</v>
      </c>
      <c r="D2" t="s">
        <v>316</v>
      </c>
      <c r="E2" t="s">
        <v>458</v>
      </c>
      <c r="F2" t="s">
        <v>250</v>
      </c>
      <c r="G2" t="s">
        <v>355</v>
      </c>
      <c r="H2" t="s">
        <v>432</v>
      </c>
      <c r="I2" t="s">
        <v>3</v>
      </c>
    </row>
    <row r="3" spans="1:9">
      <c r="A3">
        <v>880</v>
      </c>
      <c r="B3" s="766">
        <v>8800842</v>
      </c>
      <c r="C3">
        <v>8800842</v>
      </c>
      <c r="D3" t="s">
        <v>316</v>
      </c>
      <c r="E3" t="s">
        <v>458</v>
      </c>
      <c r="F3" t="s">
        <v>234</v>
      </c>
      <c r="G3" t="s">
        <v>355</v>
      </c>
      <c r="H3" t="s">
        <v>432</v>
      </c>
      <c r="I3" t="s">
        <v>463</v>
      </c>
    </row>
    <row r="4" spans="1:9">
      <c r="A4">
        <v>880</v>
      </c>
      <c r="B4" s="766">
        <v>8800912</v>
      </c>
      <c r="C4">
        <v>8800912</v>
      </c>
      <c r="D4" t="s">
        <v>316</v>
      </c>
      <c r="E4" t="s">
        <v>458</v>
      </c>
      <c r="F4" t="s">
        <v>381</v>
      </c>
      <c r="G4" t="s">
        <v>355</v>
      </c>
      <c r="H4" t="s">
        <v>432</v>
      </c>
      <c r="I4" t="s">
        <v>110</v>
      </c>
    </row>
    <row r="5" spans="1:9">
      <c r="A5">
        <v>880</v>
      </c>
      <c r="B5" s="766">
        <v>8800803</v>
      </c>
      <c r="C5">
        <v>8800803</v>
      </c>
      <c r="D5" t="s">
        <v>316</v>
      </c>
      <c r="E5" t="s">
        <v>458</v>
      </c>
      <c r="F5" t="s">
        <v>146</v>
      </c>
      <c r="G5" t="s">
        <v>355</v>
      </c>
      <c r="H5" t="s">
        <v>432</v>
      </c>
      <c r="I5" t="s">
        <v>415</v>
      </c>
    </row>
    <row r="6" spans="1:9">
      <c r="A6">
        <v>880</v>
      </c>
      <c r="B6" s="766">
        <v>8800864</v>
      </c>
      <c r="C6">
        <v>8800864</v>
      </c>
      <c r="D6" t="s">
        <v>316</v>
      </c>
      <c r="E6" t="s">
        <v>458</v>
      </c>
      <c r="F6" t="s">
        <v>353</v>
      </c>
      <c r="G6" t="s">
        <v>355</v>
      </c>
      <c r="H6" t="s">
        <v>432</v>
      </c>
      <c r="I6" t="s">
        <v>465</v>
      </c>
    </row>
    <row r="7" spans="1:9">
      <c r="A7">
        <v>880</v>
      </c>
      <c r="B7" s="766">
        <v>8802101</v>
      </c>
      <c r="C7">
        <v>8802101</v>
      </c>
      <c r="D7" t="s">
        <v>316</v>
      </c>
      <c r="E7" t="s">
        <v>458</v>
      </c>
      <c r="F7" t="s">
        <v>401</v>
      </c>
      <c r="G7" t="s">
        <v>355</v>
      </c>
      <c r="H7" t="s">
        <v>432</v>
      </c>
      <c r="I7" t="s">
        <v>467</v>
      </c>
    </row>
    <row r="8" spans="1:9">
      <c r="A8">
        <v>880</v>
      </c>
      <c r="B8" s="766">
        <v>8802102</v>
      </c>
      <c r="C8">
        <v>8802102</v>
      </c>
      <c r="D8" t="s">
        <v>316</v>
      </c>
      <c r="E8" t="s">
        <v>458</v>
      </c>
      <c r="F8" t="s">
        <v>461</v>
      </c>
      <c r="G8" t="s">
        <v>355</v>
      </c>
      <c r="H8" t="s">
        <v>432</v>
      </c>
      <c r="I8" t="s">
        <v>209</v>
      </c>
    </row>
    <row r="9" spans="1:9">
      <c r="A9">
        <v>880</v>
      </c>
      <c r="B9" s="766">
        <v>8800835</v>
      </c>
      <c r="C9">
        <v>8800835</v>
      </c>
      <c r="D9" t="s">
        <v>316</v>
      </c>
      <c r="E9" t="s">
        <v>458</v>
      </c>
      <c r="F9" t="s">
        <v>184</v>
      </c>
      <c r="G9" t="s">
        <v>355</v>
      </c>
      <c r="H9" t="s">
        <v>432</v>
      </c>
      <c r="I9" t="s">
        <v>130</v>
      </c>
    </row>
    <row r="10" spans="1:9">
      <c r="A10">
        <v>880</v>
      </c>
      <c r="B10" s="766">
        <v>8802103</v>
      </c>
      <c r="C10">
        <v>8802103</v>
      </c>
      <c r="D10" t="s">
        <v>316</v>
      </c>
      <c r="E10" t="s">
        <v>458</v>
      </c>
      <c r="F10" t="s">
        <v>468</v>
      </c>
      <c r="G10" t="s">
        <v>355</v>
      </c>
      <c r="H10" t="s">
        <v>432</v>
      </c>
      <c r="I10" t="s">
        <v>217</v>
      </c>
    </row>
    <row r="11" spans="1:9">
      <c r="A11">
        <v>880</v>
      </c>
      <c r="B11" s="766">
        <v>8800942</v>
      </c>
      <c r="C11">
        <v>8800942</v>
      </c>
      <c r="D11" t="s">
        <v>316</v>
      </c>
      <c r="E11" t="s">
        <v>458</v>
      </c>
      <c r="F11" t="s">
        <v>226</v>
      </c>
      <c r="G11" t="s">
        <v>355</v>
      </c>
      <c r="H11" t="s">
        <v>432</v>
      </c>
      <c r="I11" t="s">
        <v>309</v>
      </c>
    </row>
    <row r="12" spans="1:9">
      <c r="A12">
        <v>880</v>
      </c>
      <c r="B12" s="766">
        <v>8800943</v>
      </c>
      <c r="C12">
        <v>8800943</v>
      </c>
      <c r="D12" t="s">
        <v>316</v>
      </c>
      <c r="E12" t="s">
        <v>458</v>
      </c>
      <c r="F12" t="s">
        <v>469</v>
      </c>
      <c r="G12" t="s">
        <v>355</v>
      </c>
      <c r="H12" t="s">
        <v>432</v>
      </c>
      <c r="I12" t="s">
        <v>470</v>
      </c>
    </row>
    <row r="13" spans="1:9">
      <c r="A13">
        <v>880</v>
      </c>
      <c r="B13" s="766">
        <v>8800041</v>
      </c>
      <c r="C13">
        <v>8800041</v>
      </c>
      <c r="D13" t="s">
        <v>316</v>
      </c>
      <c r="E13" t="s">
        <v>458</v>
      </c>
      <c r="F13" t="s">
        <v>91</v>
      </c>
      <c r="G13" t="s">
        <v>355</v>
      </c>
      <c r="H13" t="s">
        <v>432</v>
      </c>
      <c r="I13" t="s">
        <v>360</v>
      </c>
    </row>
    <row r="14" spans="1:9">
      <c r="A14">
        <v>880</v>
      </c>
      <c r="B14" s="766">
        <v>8800854</v>
      </c>
      <c r="C14">
        <v>8800854</v>
      </c>
      <c r="D14" t="s">
        <v>316</v>
      </c>
      <c r="E14" t="s">
        <v>458</v>
      </c>
      <c r="F14" t="s">
        <v>473</v>
      </c>
      <c r="G14" t="s">
        <v>355</v>
      </c>
      <c r="H14" t="s">
        <v>432</v>
      </c>
      <c r="I14" t="s">
        <v>474</v>
      </c>
    </row>
    <row r="15" spans="1:9">
      <c r="A15">
        <v>880</v>
      </c>
      <c r="B15" s="766">
        <v>8802231</v>
      </c>
      <c r="C15">
        <v>8802231</v>
      </c>
      <c r="D15" t="s">
        <v>316</v>
      </c>
      <c r="E15" t="s">
        <v>458</v>
      </c>
      <c r="F15" t="s">
        <v>100</v>
      </c>
      <c r="G15" t="s">
        <v>355</v>
      </c>
      <c r="H15" t="s">
        <v>432</v>
      </c>
      <c r="I15" t="s">
        <v>475</v>
      </c>
    </row>
    <row r="16" spans="1:9">
      <c r="A16">
        <v>880</v>
      </c>
      <c r="B16" s="766">
        <v>8802104</v>
      </c>
      <c r="C16">
        <v>8802104</v>
      </c>
      <c r="D16" t="s">
        <v>316</v>
      </c>
      <c r="E16" t="s">
        <v>458</v>
      </c>
      <c r="F16" t="s">
        <v>88</v>
      </c>
      <c r="G16" t="s">
        <v>355</v>
      </c>
      <c r="H16" t="s">
        <v>432</v>
      </c>
      <c r="I16" t="s">
        <v>476</v>
      </c>
    </row>
    <row r="17" spans="1:9">
      <c r="A17">
        <v>880</v>
      </c>
      <c r="B17" s="766">
        <v>8800821</v>
      </c>
      <c r="C17">
        <v>8800821</v>
      </c>
      <c r="D17" t="s">
        <v>316</v>
      </c>
      <c r="E17" t="s">
        <v>458</v>
      </c>
      <c r="F17" t="s">
        <v>157</v>
      </c>
      <c r="G17" t="s">
        <v>355</v>
      </c>
      <c r="H17" t="s">
        <v>432</v>
      </c>
      <c r="I17" t="s">
        <v>478</v>
      </c>
    </row>
    <row r="18" spans="1:9">
      <c r="A18">
        <v>889</v>
      </c>
      <c r="B18" s="766">
        <v>8892301</v>
      </c>
      <c r="C18">
        <v>8892301</v>
      </c>
      <c r="D18" t="s">
        <v>316</v>
      </c>
      <c r="E18" t="s">
        <v>458</v>
      </c>
      <c r="F18" t="s">
        <v>343</v>
      </c>
      <c r="G18" t="s">
        <v>355</v>
      </c>
      <c r="H18" t="s">
        <v>432</v>
      </c>
      <c r="I18" t="s">
        <v>265</v>
      </c>
    </row>
    <row r="19" spans="1:9">
      <c r="A19">
        <v>880</v>
      </c>
      <c r="B19" s="766">
        <v>8800344</v>
      </c>
      <c r="C19">
        <v>8800344</v>
      </c>
      <c r="D19" t="s">
        <v>316</v>
      </c>
      <c r="E19" t="s">
        <v>458</v>
      </c>
      <c r="F19" t="s">
        <v>86</v>
      </c>
      <c r="G19" t="s">
        <v>355</v>
      </c>
      <c r="H19" t="s">
        <v>432</v>
      </c>
      <c r="I19" t="s">
        <v>758</v>
      </c>
    </row>
    <row r="20" spans="1:9">
      <c r="A20">
        <v>880</v>
      </c>
      <c r="B20" s="766">
        <v>8800044</v>
      </c>
      <c r="C20">
        <v>8800044</v>
      </c>
      <c r="D20" t="s">
        <v>316</v>
      </c>
      <c r="E20" t="s">
        <v>458</v>
      </c>
      <c r="F20" t="s">
        <v>232</v>
      </c>
      <c r="G20" t="s">
        <v>355</v>
      </c>
      <c r="H20" t="s">
        <v>432</v>
      </c>
      <c r="I20" t="s">
        <v>758</v>
      </c>
    </row>
    <row r="21" spans="1:9">
      <c r="A21">
        <v>880</v>
      </c>
      <c r="B21" s="766">
        <v>8800872</v>
      </c>
      <c r="C21">
        <v>8800872</v>
      </c>
      <c r="D21" t="s">
        <v>316</v>
      </c>
      <c r="E21" t="s">
        <v>458</v>
      </c>
      <c r="F21" t="s">
        <v>406</v>
      </c>
      <c r="G21" t="s">
        <v>355</v>
      </c>
      <c r="H21" t="s">
        <v>432</v>
      </c>
      <c r="I21" t="s">
        <v>169</v>
      </c>
    </row>
    <row r="22" spans="1:9">
      <c r="A22">
        <v>880</v>
      </c>
      <c r="B22" s="766">
        <v>8800814</v>
      </c>
      <c r="C22">
        <v>8800814</v>
      </c>
      <c r="D22" t="s">
        <v>316</v>
      </c>
      <c r="E22" t="s">
        <v>458</v>
      </c>
      <c r="F22" t="s">
        <v>371</v>
      </c>
      <c r="G22" t="s">
        <v>355</v>
      </c>
      <c r="H22" t="s">
        <v>432</v>
      </c>
      <c r="I22" t="s">
        <v>444</v>
      </c>
    </row>
    <row r="23" spans="1:9">
      <c r="A23">
        <v>880</v>
      </c>
      <c r="B23" s="766">
        <v>8800817</v>
      </c>
      <c r="C23">
        <v>8800817</v>
      </c>
      <c r="D23" t="s">
        <v>316</v>
      </c>
      <c r="E23" t="s">
        <v>458</v>
      </c>
      <c r="F23" t="s">
        <v>261</v>
      </c>
      <c r="G23" t="s">
        <v>355</v>
      </c>
      <c r="H23" t="s">
        <v>432</v>
      </c>
      <c r="I23" t="s">
        <v>481</v>
      </c>
    </row>
    <row r="24" spans="1:9">
      <c r="A24">
        <v>880</v>
      </c>
      <c r="B24" s="766">
        <v>8800816</v>
      </c>
      <c r="C24">
        <v>8800816</v>
      </c>
      <c r="D24" t="s">
        <v>316</v>
      </c>
      <c r="E24" t="s">
        <v>458</v>
      </c>
      <c r="F24" t="s">
        <v>483</v>
      </c>
      <c r="G24" t="s">
        <v>355</v>
      </c>
      <c r="H24" t="s">
        <v>432</v>
      </c>
      <c r="I24" t="s">
        <v>484</v>
      </c>
    </row>
    <row r="25" spans="1:9">
      <c r="A25">
        <v>880</v>
      </c>
      <c r="B25" s="766">
        <v>8800051</v>
      </c>
      <c r="C25">
        <v>8800051</v>
      </c>
      <c r="D25" t="s">
        <v>316</v>
      </c>
      <c r="E25" t="s">
        <v>458</v>
      </c>
      <c r="F25" t="s">
        <v>341</v>
      </c>
      <c r="G25" t="s">
        <v>355</v>
      </c>
      <c r="H25" t="s">
        <v>432</v>
      </c>
      <c r="I25" t="s">
        <v>248</v>
      </c>
    </row>
    <row r="26" spans="1:9">
      <c r="A26">
        <v>880</v>
      </c>
      <c r="B26" s="766">
        <v>8800815</v>
      </c>
      <c r="C26">
        <v>8800815</v>
      </c>
      <c r="D26" t="s">
        <v>316</v>
      </c>
      <c r="E26" t="s">
        <v>458</v>
      </c>
      <c r="F26" t="s">
        <v>485</v>
      </c>
      <c r="G26" t="s">
        <v>355</v>
      </c>
      <c r="H26" t="s">
        <v>432</v>
      </c>
      <c r="I26" t="s">
        <v>350</v>
      </c>
    </row>
    <row r="27" spans="1:9">
      <c r="A27">
        <v>880</v>
      </c>
      <c r="B27" s="766">
        <v>8800801</v>
      </c>
      <c r="C27">
        <v>8800801</v>
      </c>
      <c r="D27" t="s">
        <v>316</v>
      </c>
      <c r="E27" t="s">
        <v>458</v>
      </c>
      <c r="F27" t="s">
        <v>281</v>
      </c>
      <c r="G27" t="s">
        <v>355</v>
      </c>
      <c r="H27" t="s">
        <v>432</v>
      </c>
      <c r="I27" t="s">
        <v>486</v>
      </c>
    </row>
    <row r="28" spans="1:9">
      <c r="A28">
        <v>880</v>
      </c>
      <c r="B28" s="766">
        <v>8800824</v>
      </c>
      <c r="C28">
        <v>8800824</v>
      </c>
      <c r="D28" t="s">
        <v>316</v>
      </c>
      <c r="E28" t="s">
        <v>458</v>
      </c>
      <c r="F28" t="s">
        <v>466</v>
      </c>
      <c r="G28" t="s">
        <v>355</v>
      </c>
      <c r="H28" t="s">
        <v>432</v>
      </c>
      <c r="I28" t="s">
        <v>363</v>
      </c>
    </row>
    <row r="29" spans="1:9">
      <c r="A29">
        <v>880</v>
      </c>
      <c r="B29" s="766">
        <v>8800345</v>
      </c>
      <c r="C29">
        <v>8800345</v>
      </c>
      <c r="D29" t="s">
        <v>316</v>
      </c>
      <c r="E29" t="s">
        <v>458</v>
      </c>
      <c r="F29" t="s">
        <v>420</v>
      </c>
      <c r="G29" t="s">
        <v>355</v>
      </c>
      <c r="H29" t="s">
        <v>432</v>
      </c>
      <c r="I29" t="s">
        <v>757</v>
      </c>
    </row>
    <row r="30" spans="1:9">
      <c r="A30">
        <v>880</v>
      </c>
      <c r="B30" s="766">
        <v>8800045</v>
      </c>
      <c r="C30">
        <v>8800045</v>
      </c>
      <c r="D30" t="s">
        <v>316</v>
      </c>
      <c r="E30" t="s">
        <v>458</v>
      </c>
      <c r="F30" t="s">
        <v>488</v>
      </c>
      <c r="G30" t="s">
        <v>355</v>
      </c>
      <c r="H30" t="s">
        <v>432</v>
      </c>
      <c r="I30" t="s">
        <v>757</v>
      </c>
    </row>
    <row r="31" spans="1:9">
      <c r="A31">
        <v>880</v>
      </c>
      <c r="B31" s="766">
        <v>8800903</v>
      </c>
      <c r="C31">
        <v>8800903</v>
      </c>
      <c r="D31" t="s">
        <v>316</v>
      </c>
      <c r="E31" t="s">
        <v>458</v>
      </c>
      <c r="F31" t="s">
        <v>33</v>
      </c>
      <c r="G31" t="s">
        <v>355</v>
      </c>
      <c r="H31" t="s">
        <v>432</v>
      </c>
      <c r="I31" t="s">
        <v>159</v>
      </c>
    </row>
    <row r="32" spans="1:9">
      <c r="A32">
        <v>880</v>
      </c>
      <c r="B32" s="766">
        <v>8800952</v>
      </c>
      <c r="C32">
        <v>8800952</v>
      </c>
      <c r="D32" t="s">
        <v>316</v>
      </c>
      <c r="E32" t="s">
        <v>458</v>
      </c>
      <c r="F32" t="s">
        <v>489</v>
      </c>
      <c r="G32" t="s">
        <v>355</v>
      </c>
      <c r="H32" t="s">
        <v>432</v>
      </c>
      <c r="I32" t="s">
        <v>460</v>
      </c>
    </row>
    <row r="33" spans="1:9">
      <c r="A33">
        <v>880</v>
      </c>
      <c r="B33" s="766">
        <v>8802105</v>
      </c>
      <c r="C33">
        <v>8802105</v>
      </c>
      <c r="D33" t="s">
        <v>316</v>
      </c>
      <c r="E33" t="s">
        <v>458</v>
      </c>
      <c r="F33" t="s">
        <v>490</v>
      </c>
      <c r="G33" t="s">
        <v>355</v>
      </c>
      <c r="H33" t="s">
        <v>432</v>
      </c>
      <c r="I33" t="s">
        <v>491</v>
      </c>
    </row>
    <row r="34" spans="1:9">
      <c r="A34">
        <v>880</v>
      </c>
      <c r="B34" s="766">
        <v>8800951</v>
      </c>
      <c r="C34">
        <v>8800951</v>
      </c>
      <c r="D34" t="s">
        <v>316</v>
      </c>
      <c r="E34" t="s">
        <v>458</v>
      </c>
      <c r="F34" t="s">
        <v>493</v>
      </c>
      <c r="G34" t="s">
        <v>355</v>
      </c>
      <c r="H34" t="s">
        <v>432</v>
      </c>
      <c r="I34" t="s">
        <v>492</v>
      </c>
    </row>
    <row r="35" spans="1:9">
      <c r="A35">
        <v>880</v>
      </c>
      <c r="B35" s="766">
        <v>8800933</v>
      </c>
      <c r="C35">
        <v>8800933</v>
      </c>
      <c r="D35" t="s">
        <v>316</v>
      </c>
      <c r="E35" t="s">
        <v>458</v>
      </c>
      <c r="F35" t="s">
        <v>494</v>
      </c>
      <c r="G35" t="s">
        <v>355</v>
      </c>
      <c r="H35" t="s">
        <v>432</v>
      </c>
      <c r="I35" t="s">
        <v>495</v>
      </c>
    </row>
    <row r="36" spans="1:9">
      <c r="A36">
        <v>880</v>
      </c>
      <c r="B36" s="766">
        <v>8800934</v>
      </c>
      <c r="C36">
        <v>8800934</v>
      </c>
      <c r="D36" t="s">
        <v>316</v>
      </c>
      <c r="E36" t="s">
        <v>458</v>
      </c>
      <c r="F36" t="s">
        <v>501</v>
      </c>
      <c r="G36" t="s">
        <v>355</v>
      </c>
      <c r="H36" t="s">
        <v>432</v>
      </c>
      <c r="I36" t="s">
        <v>78</v>
      </c>
    </row>
    <row r="37" spans="1:9">
      <c r="A37">
        <v>880</v>
      </c>
      <c r="B37" s="766">
        <v>8800932</v>
      </c>
      <c r="C37">
        <v>8800932</v>
      </c>
      <c r="D37" t="s">
        <v>316</v>
      </c>
      <c r="E37" t="s">
        <v>458</v>
      </c>
      <c r="F37" t="s">
        <v>321</v>
      </c>
      <c r="G37" t="s">
        <v>355</v>
      </c>
      <c r="H37" t="s">
        <v>432</v>
      </c>
      <c r="I37" t="s">
        <v>267</v>
      </c>
    </row>
    <row r="38" spans="1:9">
      <c r="A38">
        <v>880</v>
      </c>
      <c r="B38" s="766">
        <v>8800022</v>
      </c>
      <c r="C38">
        <v>8800022</v>
      </c>
      <c r="D38" t="s">
        <v>316</v>
      </c>
      <c r="E38" t="s">
        <v>458</v>
      </c>
      <c r="F38" t="s">
        <v>502</v>
      </c>
      <c r="G38" t="s">
        <v>355</v>
      </c>
      <c r="H38" t="s">
        <v>432</v>
      </c>
      <c r="I38" t="s">
        <v>505</v>
      </c>
    </row>
    <row r="39" spans="1:9">
      <c r="A39">
        <v>880</v>
      </c>
      <c r="B39" s="766">
        <v>8800902</v>
      </c>
      <c r="C39">
        <v>8800902</v>
      </c>
      <c r="D39" t="s">
        <v>316</v>
      </c>
      <c r="E39" t="s">
        <v>458</v>
      </c>
      <c r="F39" t="s">
        <v>506</v>
      </c>
      <c r="G39" t="s">
        <v>355</v>
      </c>
      <c r="H39" t="s">
        <v>432</v>
      </c>
      <c r="I39" t="s">
        <v>74</v>
      </c>
    </row>
    <row r="40" spans="1:9">
      <c r="A40">
        <v>880</v>
      </c>
      <c r="B40" s="766">
        <v>8800857</v>
      </c>
      <c r="C40">
        <v>8800857</v>
      </c>
      <c r="D40" t="s">
        <v>316</v>
      </c>
      <c r="E40" t="s">
        <v>458</v>
      </c>
      <c r="F40" t="s">
        <v>507</v>
      </c>
      <c r="G40" t="s">
        <v>355</v>
      </c>
      <c r="H40" t="s">
        <v>432</v>
      </c>
      <c r="I40" t="s">
        <v>297</v>
      </c>
    </row>
    <row r="41" spans="1:9">
      <c r="A41">
        <v>889</v>
      </c>
      <c r="B41" s="766">
        <v>8892164</v>
      </c>
      <c r="C41">
        <v>8892164</v>
      </c>
      <c r="D41" t="s">
        <v>316</v>
      </c>
      <c r="E41" t="s">
        <v>458</v>
      </c>
      <c r="F41" t="s">
        <v>472</v>
      </c>
      <c r="G41" t="s">
        <v>355</v>
      </c>
      <c r="H41" t="s">
        <v>432</v>
      </c>
      <c r="I41" t="s">
        <v>389</v>
      </c>
    </row>
    <row r="42" spans="1:9">
      <c r="A42">
        <v>889</v>
      </c>
      <c r="B42" s="766">
        <v>8892161</v>
      </c>
      <c r="C42">
        <v>8892161</v>
      </c>
      <c r="D42" t="s">
        <v>316</v>
      </c>
      <c r="E42" t="s">
        <v>458</v>
      </c>
      <c r="F42" t="s">
        <v>141</v>
      </c>
      <c r="G42" t="s">
        <v>355</v>
      </c>
      <c r="H42" t="s">
        <v>432</v>
      </c>
      <c r="I42" t="s">
        <v>422</v>
      </c>
    </row>
    <row r="43" spans="1:9">
      <c r="A43">
        <v>880</v>
      </c>
      <c r="B43" s="766">
        <v>8800947</v>
      </c>
      <c r="C43">
        <v>8800947</v>
      </c>
      <c r="D43" t="s">
        <v>316</v>
      </c>
      <c r="E43" t="s">
        <v>458</v>
      </c>
      <c r="F43" t="s">
        <v>497</v>
      </c>
      <c r="G43" t="s">
        <v>355</v>
      </c>
      <c r="H43" t="s">
        <v>432</v>
      </c>
      <c r="I43" t="s">
        <v>508</v>
      </c>
    </row>
    <row r="44" spans="1:9">
      <c r="A44">
        <v>889</v>
      </c>
      <c r="B44" s="766">
        <v>8892156</v>
      </c>
      <c r="C44">
        <v>8892156</v>
      </c>
      <c r="D44" t="s">
        <v>316</v>
      </c>
      <c r="E44" t="s">
        <v>458</v>
      </c>
      <c r="F44" t="s">
        <v>509</v>
      </c>
      <c r="G44" t="s">
        <v>355</v>
      </c>
      <c r="H44" t="s">
        <v>432</v>
      </c>
      <c r="I44" t="s">
        <v>511</v>
      </c>
    </row>
    <row r="45" spans="1:9">
      <c r="A45">
        <v>889</v>
      </c>
      <c r="B45" s="766">
        <v>8892154</v>
      </c>
      <c r="C45">
        <v>8892154</v>
      </c>
      <c r="D45" t="s">
        <v>316</v>
      </c>
      <c r="E45" t="s">
        <v>458</v>
      </c>
      <c r="F45" t="s">
        <v>402</v>
      </c>
      <c r="G45" t="s">
        <v>355</v>
      </c>
      <c r="H45" t="s">
        <v>432</v>
      </c>
      <c r="I45" t="s">
        <v>513</v>
      </c>
    </row>
    <row r="46" spans="1:9">
      <c r="A46">
        <v>889</v>
      </c>
      <c r="B46" s="766">
        <v>8892155</v>
      </c>
      <c r="C46">
        <v>8892155</v>
      </c>
      <c r="D46" t="s">
        <v>316</v>
      </c>
      <c r="E46" t="s">
        <v>458</v>
      </c>
      <c r="F46" t="s">
        <v>515</v>
      </c>
      <c r="G46" t="s">
        <v>355</v>
      </c>
      <c r="H46" t="s">
        <v>432</v>
      </c>
      <c r="I46" t="s">
        <v>518</v>
      </c>
    </row>
    <row r="47" spans="1:9">
      <c r="A47">
        <v>889</v>
      </c>
      <c r="B47" s="766">
        <v>8892153</v>
      </c>
      <c r="C47">
        <v>8892153</v>
      </c>
      <c r="D47" t="s">
        <v>316</v>
      </c>
      <c r="E47" t="s">
        <v>458</v>
      </c>
      <c r="F47" t="s">
        <v>455</v>
      </c>
      <c r="G47" t="s">
        <v>355</v>
      </c>
      <c r="H47" t="s">
        <v>432</v>
      </c>
      <c r="I47" t="s">
        <v>519</v>
      </c>
    </row>
    <row r="48" spans="1:9">
      <c r="A48">
        <v>889</v>
      </c>
      <c r="B48" s="766">
        <v>8892152</v>
      </c>
      <c r="C48">
        <v>8892152</v>
      </c>
      <c r="D48" t="s">
        <v>316</v>
      </c>
      <c r="E48" t="s">
        <v>458</v>
      </c>
      <c r="F48" t="s">
        <v>255</v>
      </c>
      <c r="G48" t="s">
        <v>355</v>
      </c>
      <c r="H48" t="s">
        <v>432</v>
      </c>
      <c r="I48" t="s">
        <v>11</v>
      </c>
    </row>
    <row r="49" spans="1:9">
      <c r="A49">
        <v>880</v>
      </c>
      <c r="B49" s="766">
        <v>8802111</v>
      </c>
      <c r="C49">
        <v>8802111</v>
      </c>
      <c r="D49" t="s">
        <v>316</v>
      </c>
      <c r="E49" t="s">
        <v>458</v>
      </c>
      <c r="F49" t="s">
        <v>520</v>
      </c>
      <c r="G49" t="s">
        <v>355</v>
      </c>
      <c r="H49" t="s">
        <v>432</v>
      </c>
      <c r="I49" t="s">
        <v>238</v>
      </c>
    </row>
    <row r="50" spans="1:9">
      <c r="A50">
        <v>880</v>
      </c>
      <c r="B50" s="766">
        <v>8802234</v>
      </c>
      <c r="C50">
        <v>8802234</v>
      </c>
      <c r="D50" t="s">
        <v>316</v>
      </c>
      <c r="E50" t="s">
        <v>458</v>
      </c>
      <c r="F50" t="s">
        <v>522</v>
      </c>
      <c r="G50" t="s">
        <v>355</v>
      </c>
      <c r="H50" t="s">
        <v>432</v>
      </c>
      <c r="I50" t="s">
        <v>365</v>
      </c>
    </row>
    <row r="51" spans="1:9">
      <c r="A51">
        <v>880</v>
      </c>
      <c r="B51" s="766">
        <v>8800043</v>
      </c>
      <c r="C51">
        <v>8800043</v>
      </c>
      <c r="D51" t="s">
        <v>316</v>
      </c>
      <c r="E51" t="s">
        <v>458</v>
      </c>
      <c r="F51" t="s">
        <v>57</v>
      </c>
      <c r="G51" t="s">
        <v>355</v>
      </c>
      <c r="H51" t="s">
        <v>432</v>
      </c>
      <c r="I51" t="s">
        <v>359</v>
      </c>
    </row>
    <row r="52" spans="1:9">
      <c r="A52">
        <v>880</v>
      </c>
      <c r="B52" s="766">
        <v>8800011</v>
      </c>
      <c r="C52">
        <v>8800011</v>
      </c>
      <c r="D52" t="s">
        <v>316</v>
      </c>
      <c r="E52" t="s">
        <v>458</v>
      </c>
      <c r="F52" t="s">
        <v>524</v>
      </c>
      <c r="G52" t="s">
        <v>355</v>
      </c>
      <c r="H52" t="s">
        <v>432</v>
      </c>
      <c r="I52" t="s">
        <v>525</v>
      </c>
    </row>
    <row r="53" spans="1:9">
      <c r="A53">
        <v>880</v>
      </c>
      <c r="B53" s="766">
        <v>8800866</v>
      </c>
      <c r="C53">
        <v>8800866</v>
      </c>
      <c r="D53" t="s">
        <v>316</v>
      </c>
      <c r="E53" t="s">
        <v>458</v>
      </c>
      <c r="F53" t="s">
        <v>44</v>
      </c>
      <c r="G53" t="s">
        <v>355</v>
      </c>
      <c r="H53" t="s">
        <v>432</v>
      </c>
      <c r="I53" t="s">
        <v>526</v>
      </c>
    </row>
    <row r="54" spans="1:9">
      <c r="A54">
        <v>880</v>
      </c>
      <c r="B54" s="766">
        <v>8800024</v>
      </c>
      <c r="C54">
        <v>8800024</v>
      </c>
      <c r="D54" t="s">
        <v>316</v>
      </c>
      <c r="E54" t="s">
        <v>458</v>
      </c>
      <c r="F54" t="s">
        <v>409</v>
      </c>
      <c r="G54" t="s">
        <v>355</v>
      </c>
      <c r="H54" t="s">
        <v>432</v>
      </c>
      <c r="I54" t="s">
        <v>376</v>
      </c>
    </row>
    <row r="55" spans="1:9">
      <c r="A55">
        <v>880</v>
      </c>
      <c r="B55" s="766">
        <v>8800941</v>
      </c>
      <c r="C55">
        <v>8800941</v>
      </c>
      <c r="D55" t="s">
        <v>316</v>
      </c>
      <c r="E55" t="s">
        <v>458</v>
      </c>
      <c r="F55" t="s">
        <v>128</v>
      </c>
      <c r="G55" t="s">
        <v>355</v>
      </c>
      <c r="H55" t="s">
        <v>432</v>
      </c>
      <c r="I55" t="s">
        <v>331</v>
      </c>
    </row>
    <row r="56" spans="1:9">
      <c r="A56">
        <v>880</v>
      </c>
      <c r="B56" s="766">
        <v>8800823</v>
      </c>
      <c r="C56">
        <v>8800823</v>
      </c>
      <c r="D56" t="s">
        <v>316</v>
      </c>
      <c r="E56" t="s">
        <v>458</v>
      </c>
      <c r="F56" t="s">
        <v>335</v>
      </c>
      <c r="G56" t="s">
        <v>355</v>
      </c>
      <c r="H56" t="s">
        <v>432</v>
      </c>
      <c r="I56" t="s">
        <v>527</v>
      </c>
    </row>
    <row r="57" spans="1:9">
      <c r="A57">
        <v>880</v>
      </c>
      <c r="B57" s="766">
        <v>8800017</v>
      </c>
      <c r="C57">
        <v>8800017</v>
      </c>
      <c r="D57" t="s">
        <v>316</v>
      </c>
      <c r="E57" t="s">
        <v>458</v>
      </c>
      <c r="F57" t="s">
        <v>528</v>
      </c>
      <c r="G57" t="s">
        <v>355</v>
      </c>
      <c r="H57" t="s">
        <v>432</v>
      </c>
      <c r="I57" t="s">
        <v>165</v>
      </c>
    </row>
    <row r="58" spans="1:9">
      <c r="A58">
        <v>880</v>
      </c>
      <c r="B58" s="766">
        <v>8800923</v>
      </c>
      <c r="C58">
        <v>8800923</v>
      </c>
      <c r="D58" t="s">
        <v>316</v>
      </c>
      <c r="E58" t="s">
        <v>458</v>
      </c>
      <c r="F58" t="s">
        <v>529</v>
      </c>
      <c r="G58" t="s">
        <v>355</v>
      </c>
      <c r="H58" t="s">
        <v>432</v>
      </c>
      <c r="I58" t="s">
        <v>530</v>
      </c>
    </row>
    <row r="59" spans="1:9">
      <c r="A59">
        <v>880</v>
      </c>
      <c r="B59" s="766">
        <v>8800937</v>
      </c>
      <c r="C59">
        <v>8800937</v>
      </c>
      <c r="D59" t="s">
        <v>316</v>
      </c>
      <c r="E59" t="s">
        <v>458</v>
      </c>
      <c r="F59" t="s">
        <v>456</v>
      </c>
      <c r="G59" t="s">
        <v>355</v>
      </c>
      <c r="H59" t="s">
        <v>432</v>
      </c>
      <c r="I59" t="s">
        <v>122</v>
      </c>
    </row>
    <row r="60" spans="1:9">
      <c r="A60">
        <v>880</v>
      </c>
      <c r="B60" s="766">
        <v>8800938</v>
      </c>
      <c r="C60">
        <v>8800938</v>
      </c>
      <c r="D60" t="s">
        <v>316</v>
      </c>
      <c r="E60" t="s">
        <v>458</v>
      </c>
      <c r="F60" t="s">
        <v>531</v>
      </c>
      <c r="G60" t="s">
        <v>355</v>
      </c>
      <c r="H60" t="s">
        <v>432</v>
      </c>
      <c r="I60" t="s">
        <v>533</v>
      </c>
    </row>
    <row r="61" spans="1:9">
      <c r="A61">
        <v>889</v>
      </c>
      <c r="B61" s="766">
        <v>8891609</v>
      </c>
      <c r="C61">
        <v>8891609</v>
      </c>
      <c r="D61" t="s">
        <v>316</v>
      </c>
      <c r="E61" t="s">
        <v>458</v>
      </c>
      <c r="F61" t="s">
        <v>534</v>
      </c>
      <c r="G61" t="s">
        <v>355</v>
      </c>
      <c r="H61" t="s">
        <v>432</v>
      </c>
      <c r="I61" t="s">
        <v>438</v>
      </c>
    </row>
    <row r="62" spans="1:9">
      <c r="A62">
        <v>889</v>
      </c>
      <c r="B62" s="766">
        <v>8891606</v>
      </c>
      <c r="C62">
        <v>8891606</v>
      </c>
      <c r="D62" t="s">
        <v>316</v>
      </c>
      <c r="E62" t="s">
        <v>458</v>
      </c>
      <c r="F62" t="s">
        <v>535</v>
      </c>
      <c r="G62" t="s">
        <v>355</v>
      </c>
      <c r="H62" t="s">
        <v>432</v>
      </c>
      <c r="I62" t="s">
        <v>66</v>
      </c>
    </row>
    <row r="63" spans="1:9">
      <c r="A63">
        <v>889</v>
      </c>
      <c r="B63" s="766">
        <v>8891608</v>
      </c>
      <c r="C63">
        <v>8891608</v>
      </c>
      <c r="D63" t="s">
        <v>316</v>
      </c>
      <c r="E63" t="s">
        <v>458</v>
      </c>
      <c r="F63" t="s">
        <v>536</v>
      </c>
      <c r="G63" t="s">
        <v>355</v>
      </c>
      <c r="H63" t="s">
        <v>432</v>
      </c>
      <c r="I63" t="s">
        <v>537</v>
      </c>
    </row>
    <row r="64" spans="1:9">
      <c r="A64">
        <v>889</v>
      </c>
      <c r="B64" s="766">
        <v>8891602</v>
      </c>
      <c r="C64">
        <v>8891602</v>
      </c>
      <c r="D64" t="s">
        <v>316</v>
      </c>
      <c r="E64" t="s">
        <v>458</v>
      </c>
      <c r="F64" t="s">
        <v>12</v>
      </c>
      <c r="G64" t="s">
        <v>355</v>
      </c>
      <c r="H64" t="s">
        <v>432</v>
      </c>
      <c r="I64" t="s">
        <v>538</v>
      </c>
    </row>
    <row r="65" spans="1:9">
      <c r="A65">
        <v>889</v>
      </c>
      <c r="B65" s="766">
        <v>8891612</v>
      </c>
      <c r="C65">
        <v>8891612</v>
      </c>
      <c r="D65" t="s">
        <v>316</v>
      </c>
      <c r="E65" t="s">
        <v>458</v>
      </c>
      <c r="F65" t="s">
        <v>242</v>
      </c>
      <c r="G65" t="s">
        <v>355</v>
      </c>
      <c r="H65" t="s">
        <v>432</v>
      </c>
      <c r="I65" t="s">
        <v>540</v>
      </c>
    </row>
    <row r="66" spans="1:9">
      <c r="A66">
        <v>889</v>
      </c>
      <c r="B66" s="766">
        <v>8891607</v>
      </c>
      <c r="C66">
        <v>8891607</v>
      </c>
      <c r="D66" t="s">
        <v>316</v>
      </c>
      <c r="E66" t="s">
        <v>458</v>
      </c>
      <c r="F66" t="s">
        <v>542</v>
      </c>
      <c r="G66" t="s">
        <v>355</v>
      </c>
      <c r="H66" t="s">
        <v>432</v>
      </c>
      <c r="I66" t="s">
        <v>285</v>
      </c>
    </row>
    <row r="67" spans="1:9">
      <c r="A67">
        <v>889</v>
      </c>
      <c r="B67" s="766">
        <v>8891605</v>
      </c>
      <c r="C67">
        <v>8891605</v>
      </c>
      <c r="D67" t="s">
        <v>316</v>
      </c>
      <c r="E67" t="s">
        <v>458</v>
      </c>
      <c r="F67" t="s">
        <v>543</v>
      </c>
      <c r="G67" t="s">
        <v>355</v>
      </c>
      <c r="H67" t="s">
        <v>432</v>
      </c>
      <c r="I67" t="s">
        <v>285</v>
      </c>
    </row>
    <row r="68" spans="1:9">
      <c r="A68">
        <v>889</v>
      </c>
      <c r="B68" s="766">
        <v>8891601</v>
      </c>
      <c r="C68">
        <v>8891601</v>
      </c>
      <c r="D68" t="s">
        <v>316</v>
      </c>
      <c r="E68" t="s">
        <v>458</v>
      </c>
      <c r="F68" t="s">
        <v>375</v>
      </c>
      <c r="G68" t="s">
        <v>355</v>
      </c>
      <c r="H68" t="s">
        <v>432</v>
      </c>
      <c r="I68" t="s">
        <v>220</v>
      </c>
    </row>
    <row r="69" spans="1:9">
      <c r="A69">
        <v>889</v>
      </c>
      <c r="B69" s="766">
        <v>8891603</v>
      </c>
      <c r="C69">
        <v>8891603</v>
      </c>
      <c r="D69" t="s">
        <v>316</v>
      </c>
      <c r="E69" t="s">
        <v>458</v>
      </c>
      <c r="F69" t="s">
        <v>216</v>
      </c>
      <c r="G69" t="s">
        <v>355</v>
      </c>
      <c r="H69" t="s">
        <v>432</v>
      </c>
      <c r="I69" t="s">
        <v>347</v>
      </c>
    </row>
    <row r="70" spans="1:9">
      <c r="A70">
        <v>889</v>
      </c>
      <c r="B70" s="766">
        <v>8891611</v>
      </c>
      <c r="C70">
        <v>8891611</v>
      </c>
      <c r="D70" t="s">
        <v>316</v>
      </c>
      <c r="E70" t="s">
        <v>458</v>
      </c>
      <c r="F70" t="s">
        <v>412</v>
      </c>
      <c r="G70" t="s">
        <v>355</v>
      </c>
      <c r="H70" t="s">
        <v>432</v>
      </c>
      <c r="I70" t="s">
        <v>362</v>
      </c>
    </row>
    <row r="71" spans="1:9">
      <c r="A71">
        <v>889</v>
      </c>
      <c r="B71" s="766">
        <v>8891613</v>
      </c>
      <c r="C71">
        <v>8891613</v>
      </c>
      <c r="D71" t="s">
        <v>316</v>
      </c>
      <c r="E71" t="s">
        <v>458</v>
      </c>
      <c r="F71" t="s">
        <v>544</v>
      </c>
      <c r="G71" t="s">
        <v>355</v>
      </c>
      <c r="H71" t="s">
        <v>432</v>
      </c>
      <c r="I71" t="s">
        <v>315</v>
      </c>
    </row>
    <row r="72" spans="1:9">
      <c r="A72">
        <v>889</v>
      </c>
      <c r="B72" s="766">
        <v>8891604</v>
      </c>
      <c r="C72">
        <v>8891604</v>
      </c>
      <c r="D72" t="s">
        <v>316</v>
      </c>
      <c r="E72" t="s">
        <v>458</v>
      </c>
      <c r="F72" t="s">
        <v>545</v>
      </c>
      <c r="G72" t="s">
        <v>355</v>
      </c>
      <c r="H72" t="s">
        <v>432</v>
      </c>
      <c r="I72" t="s">
        <v>414</v>
      </c>
    </row>
    <row r="73" spans="1:9">
      <c r="A73">
        <v>880</v>
      </c>
      <c r="B73" s="766">
        <v>8800032</v>
      </c>
      <c r="C73">
        <v>8800032</v>
      </c>
      <c r="D73" t="s">
        <v>316</v>
      </c>
      <c r="E73" t="s">
        <v>458</v>
      </c>
      <c r="F73" t="s">
        <v>546</v>
      </c>
      <c r="G73" t="s">
        <v>355</v>
      </c>
      <c r="H73" t="s">
        <v>432</v>
      </c>
      <c r="I73" t="s">
        <v>369</v>
      </c>
    </row>
    <row r="74" spans="1:9">
      <c r="A74">
        <v>880</v>
      </c>
      <c r="B74" s="766">
        <v>8800924</v>
      </c>
      <c r="C74">
        <v>8800924</v>
      </c>
      <c r="D74" t="s">
        <v>316</v>
      </c>
      <c r="E74" t="s">
        <v>458</v>
      </c>
      <c r="F74" t="s">
        <v>397</v>
      </c>
      <c r="G74" t="s">
        <v>355</v>
      </c>
      <c r="H74" t="s">
        <v>432</v>
      </c>
      <c r="I74" t="s">
        <v>225</v>
      </c>
    </row>
    <row r="75" spans="1:9">
      <c r="A75">
        <v>889</v>
      </c>
      <c r="B75" s="766">
        <v>8892151</v>
      </c>
      <c r="C75">
        <v>8892151</v>
      </c>
      <c r="D75" t="s">
        <v>316</v>
      </c>
      <c r="E75" t="s">
        <v>458</v>
      </c>
      <c r="F75" t="s">
        <v>227</v>
      </c>
      <c r="G75" t="s">
        <v>355</v>
      </c>
      <c r="H75" t="s">
        <v>432</v>
      </c>
      <c r="I75" t="s">
        <v>549</v>
      </c>
    </row>
    <row r="76" spans="1:9">
      <c r="A76">
        <v>880</v>
      </c>
      <c r="B76" s="766">
        <v>8800927</v>
      </c>
      <c r="C76">
        <v>8800927</v>
      </c>
      <c r="D76" t="s">
        <v>316</v>
      </c>
      <c r="E76" t="s">
        <v>458</v>
      </c>
      <c r="F76" t="s">
        <v>241</v>
      </c>
      <c r="G76" t="s">
        <v>355</v>
      </c>
      <c r="H76" t="s">
        <v>432</v>
      </c>
      <c r="I76" t="s">
        <v>553</v>
      </c>
    </row>
    <row r="77" spans="1:9">
      <c r="A77">
        <v>880</v>
      </c>
      <c r="B77" s="766">
        <v>8800944</v>
      </c>
      <c r="C77">
        <v>8800944</v>
      </c>
      <c r="D77" t="s">
        <v>316</v>
      </c>
      <c r="E77" t="s">
        <v>458</v>
      </c>
      <c r="F77" t="s">
        <v>555</v>
      </c>
      <c r="G77" t="s">
        <v>355</v>
      </c>
      <c r="H77" t="s">
        <v>432</v>
      </c>
      <c r="I77" t="s">
        <v>85</v>
      </c>
    </row>
    <row r="78" spans="1:9">
      <c r="A78">
        <v>880</v>
      </c>
      <c r="B78" s="766">
        <v>8802112</v>
      </c>
      <c r="C78">
        <v>8802112</v>
      </c>
      <c r="D78" t="s">
        <v>316</v>
      </c>
      <c r="E78" t="s">
        <v>458</v>
      </c>
      <c r="F78" t="s">
        <v>393</v>
      </c>
      <c r="G78" t="s">
        <v>355</v>
      </c>
      <c r="H78" t="s">
        <v>432</v>
      </c>
      <c r="I78" t="s">
        <v>556</v>
      </c>
    </row>
    <row r="79" spans="1:9">
      <c r="A79">
        <v>880</v>
      </c>
      <c r="B79" s="766">
        <v>8802113</v>
      </c>
      <c r="C79">
        <v>8802113</v>
      </c>
      <c r="D79" t="s">
        <v>316</v>
      </c>
      <c r="E79" t="s">
        <v>458</v>
      </c>
      <c r="F79" t="s">
        <v>271</v>
      </c>
      <c r="G79" t="s">
        <v>355</v>
      </c>
      <c r="H79" t="s">
        <v>432</v>
      </c>
      <c r="I79" t="s">
        <v>366</v>
      </c>
    </row>
    <row r="80" spans="1:9">
      <c r="A80">
        <v>880</v>
      </c>
      <c r="B80" s="766">
        <v>8800954</v>
      </c>
      <c r="C80">
        <v>8800954</v>
      </c>
      <c r="D80" t="s">
        <v>316</v>
      </c>
      <c r="E80" t="s">
        <v>458</v>
      </c>
      <c r="F80" t="s">
        <v>296</v>
      </c>
      <c r="G80" t="s">
        <v>355</v>
      </c>
      <c r="H80" t="s">
        <v>432</v>
      </c>
      <c r="I80" t="s">
        <v>557</v>
      </c>
    </row>
    <row r="81" spans="1:9">
      <c r="A81">
        <v>880</v>
      </c>
      <c r="B81" s="766">
        <v>8800953</v>
      </c>
      <c r="C81">
        <v>8800953</v>
      </c>
      <c r="D81" t="s">
        <v>316</v>
      </c>
      <c r="E81" t="s">
        <v>458</v>
      </c>
      <c r="F81" t="s">
        <v>561</v>
      </c>
      <c r="G81" t="s">
        <v>355</v>
      </c>
      <c r="H81" t="s">
        <v>432</v>
      </c>
      <c r="I81" t="s">
        <v>562</v>
      </c>
    </row>
    <row r="82" spans="1:9">
      <c r="A82">
        <v>880</v>
      </c>
      <c r="B82" s="766">
        <v>8800956</v>
      </c>
      <c r="C82">
        <v>8800956</v>
      </c>
      <c r="D82" t="s">
        <v>316</v>
      </c>
      <c r="E82" t="s">
        <v>458</v>
      </c>
      <c r="F82" t="s">
        <v>424</v>
      </c>
      <c r="G82" t="s">
        <v>355</v>
      </c>
      <c r="H82" t="s">
        <v>432</v>
      </c>
      <c r="I82" t="s">
        <v>148</v>
      </c>
    </row>
    <row r="83" spans="1:9">
      <c r="A83">
        <v>880</v>
      </c>
      <c r="B83" s="766">
        <v>8800822</v>
      </c>
      <c r="C83">
        <v>8800822</v>
      </c>
      <c r="D83" t="s">
        <v>316</v>
      </c>
      <c r="E83" t="s">
        <v>458</v>
      </c>
      <c r="F83" t="s">
        <v>563</v>
      </c>
      <c r="G83" t="s">
        <v>355</v>
      </c>
      <c r="H83" t="s">
        <v>432</v>
      </c>
      <c r="I83" t="s">
        <v>564</v>
      </c>
    </row>
    <row r="84" spans="1:9">
      <c r="A84">
        <v>880</v>
      </c>
      <c r="B84" s="766">
        <v>8800955</v>
      </c>
      <c r="C84">
        <v>8800955</v>
      </c>
      <c r="D84" t="s">
        <v>316</v>
      </c>
      <c r="E84" t="s">
        <v>458</v>
      </c>
      <c r="F84" t="s">
        <v>307</v>
      </c>
      <c r="G84" t="s">
        <v>355</v>
      </c>
      <c r="H84" t="s">
        <v>432</v>
      </c>
      <c r="I84" t="s">
        <v>565</v>
      </c>
    </row>
    <row r="85" spans="1:9">
      <c r="A85">
        <v>880</v>
      </c>
      <c r="B85" s="766">
        <v>8800057</v>
      </c>
      <c r="C85">
        <v>8800057</v>
      </c>
      <c r="D85" t="s">
        <v>316</v>
      </c>
      <c r="E85" t="s">
        <v>458</v>
      </c>
      <c r="F85" t="s">
        <v>212</v>
      </c>
      <c r="G85" t="s">
        <v>355</v>
      </c>
      <c r="H85" t="s">
        <v>432</v>
      </c>
      <c r="I85" t="s">
        <v>156</v>
      </c>
    </row>
    <row r="86" spans="1:9">
      <c r="A86">
        <v>880</v>
      </c>
      <c r="B86" s="766">
        <v>8800213</v>
      </c>
      <c r="C86">
        <v>8800213</v>
      </c>
      <c r="D86" t="s">
        <v>316</v>
      </c>
      <c r="E86" t="s">
        <v>458</v>
      </c>
      <c r="F86" t="s">
        <v>566</v>
      </c>
      <c r="G86" t="s">
        <v>355</v>
      </c>
      <c r="H86" t="s">
        <v>432</v>
      </c>
      <c r="I86" t="s">
        <v>188</v>
      </c>
    </row>
    <row r="87" spans="1:9">
      <c r="A87">
        <v>880</v>
      </c>
      <c r="B87" s="766">
        <v>8800301</v>
      </c>
      <c r="C87">
        <v>8800301</v>
      </c>
      <c r="D87" t="s">
        <v>316</v>
      </c>
      <c r="E87" t="s">
        <v>458</v>
      </c>
      <c r="F87" t="s">
        <v>152</v>
      </c>
      <c r="G87" t="s">
        <v>355</v>
      </c>
      <c r="H87" t="s">
        <v>432</v>
      </c>
      <c r="I87" t="s">
        <v>40</v>
      </c>
    </row>
    <row r="88" spans="1:9">
      <c r="A88">
        <v>880</v>
      </c>
      <c r="B88" s="766">
        <v>8800211</v>
      </c>
      <c r="C88">
        <v>8800211</v>
      </c>
      <c r="D88" t="s">
        <v>316</v>
      </c>
      <c r="E88" t="s">
        <v>458</v>
      </c>
      <c r="F88" t="s">
        <v>567</v>
      </c>
      <c r="G88" t="s">
        <v>355</v>
      </c>
      <c r="H88" t="s">
        <v>432</v>
      </c>
      <c r="I88" t="s">
        <v>569</v>
      </c>
    </row>
    <row r="89" spans="1:9">
      <c r="A89">
        <v>880</v>
      </c>
      <c r="B89" s="766">
        <v>8800204</v>
      </c>
      <c r="C89">
        <v>8800204</v>
      </c>
      <c r="D89" t="s">
        <v>316</v>
      </c>
      <c r="E89" t="s">
        <v>458</v>
      </c>
      <c r="F89" t="s">
        <v>570</v>
      </c>
      <c r="G89" t="s">
        <v>355</v>
      </c>
      <c r="H89" t="s">
        <v>432</v>
      </c>
      <c r="I89" t="s">
        <v>571</v>
      </c>
    </row>
    <row r="90" spans="1:9">
      <c r="A90">
        <v>880</v>
      </c>
      <c r="B90" s="766">
        <v>8800212</v>
      </c>
      <c r="C90">
        <v>8800212</v>
      </c>
      <c r="D90" t="s">
        <v>316</v>
      </c>
      <c r="E90" t="s">
        <v>458</v>
      </c>
      <c r="F90" t="s">
        <v>572</v>
      </c>
      <c r="G90" t="s">
        <v>355</v>
      </c>
      <c r="H90" t="s">
        <v>432</v>
      </c>
      <c r="I90" t="s">
        <v>126</v>
      </c>
    </row>
    <row r="91" spans="1:9">
      <c r="A91">
        <v>880</v>
      </c>
      <c r="B91" s="766">
        <v>8800302</v>
      </c>
      <c r="C91">
        <v>8800302</v>
      </c>
      <c r="D91" t="s">
        <v>316</v>
      </c>
      <c r="E91" t="s">
        <v>458</v>
      </c>
      <c r="F91" t="s">
        <v>573</v>
      </c>
      <c r="G91" t="s">
        <v>355</v>
      </c>
      <c r="H91" t="s">
        <v>432</v>
      </c>
      <c r="I91" t="s">
        <v>324</v>
      </c>
    </row>
    <row r="92" spans="1:9">
      <c r="A92">
        <v>880</v>
      </c>
      <c r="B92" s="766">
        <v>8800303</v>
      </c>
      <c r="C92">
        <v>8800303</v>
      </c>
      <c r="D92" t="s">
        <v>316</v>
      </c>
      <c r="E92" t="s">
        <v>458</v>
      </c>
      <c r="F92" t="s">
        <v>451</v>
      </c>
      <c r="G92" t="s">
        <v>355</v>
      </c>
      <c r="H92" t="s">
        <v>432</v>
      </c>
      <c r="I92" t="s">
        <v>575</v>
      </c>
    </row>
    <row r="93" spans="1:9">
      <c r="A93">
        <v>880</v>
      </c>
      <c r="B93" s="766">
        <v>8800214</v>
      </c>
      <c r="C93">
        <v>8800214</v>
      </c>
      <c r="D93" t="s">
        <v>316</v>
      </c>
      <c r="E93" t="s">
        <v>458</v>
      </c>
      <c r="F93" t="s">
        <v>576</v>
      </c>
      <c r="G93" t="s">
        <v>355</v>
      </c>
      <c r="H93" t="s">
        <v>432</v>
      </c>
      <c r="I93" t="s">
        <v>578</v>
      </c>
    </row>
    <row r="94" spans="1:9">
      <c r="A94">
        <v>880</v>
      </c>
      <c r="B94" s="766">
        <v>8800122</v>
      </c>
      <c r="C94">
        <v>8800122</v>
      </c>
      <c r="D94" t="s">
        <v>316</v>
      </c>
      <c r="E94" t="s">
        <v>458</v>
      </c>
      <c r="F94" t="s">
        <v>390</v>
      </c>
      <c r="G94" t="s">
        <v>355</v>
      </c>
      <c r="H94" t="s">
        <v>432</v>
      </c>
      <c r="I94" t="s">
        <v>579</v>
      </c>
    </row>
    <row r="95" spans="1:9">
      <c r="A95">
        <v>880</v>
      </c>
      <c r="B95" s="766">
        <v>8800862</v>
      </c>
      <c r="C95">
        <v>8800862</v>
      </c>
      <c r="D95" t="s">
        <v>316</v>
      </c>
      <c r="E95" t="s">
        <v>458</v>
      </c>
      <c r="F95" t="s">
        <v>547</v>
      </c>
      <c r="G95" t="s">
        <v>355</v>
      </c>
      <c r="H95" t="s">
        <v>432</v>
      </c>
      <c r="I95" t="s">
        <v>581</v>
      </c>
    </row>
    <row r="96" spans="1:9">
      <c r="A96">
        <v>880</v>
      </c>
      <c r="B96" s="766">
        <v>8800121</v>
      </c>
      <c r="C96">
        <v>8800121</v>
      </c>
      <c r="D96" t="s">
        <v>316</v>
      </c>
      <c r="E96" t="s">
        <v>458</v>
      </c>
      <c r="F96" t="s">
        <v>90</v>
      </c>
      <c r="G96" t="s">
        <v>355</v>
      </c>
      <c r="H96" t="s">
        <v>432</v>
      </c>
      <c r="I96" t="s">
        <v>273</v>
      </c>
    </row>
    <row r="97" spans="1:9">
      <c r="A97">
        <v>880</v>
      </c>
      <c r="B97" s="766">
        <v>8800021</v>
      </c>
      <c r="C97">
        <v>8800021</v>
      </c>
      <c r="D97" t="s">
        <v>316</v>
      </c>
      <c r="E97" t="s">
        <v>458</v>
      </c>
      <c r="F97" t="s">
        <v>280</v>
      </c>
      <c r="G97" t="s">
        <v>355</v>
      </c>
      <c r="H97" t="s">
        <v>432</v>
      </c>
      <c r="I97" t="s">
        <v>215</v>
      </c>
    </row>
    <row r="98" spans="1:9">
      <c r="A98">
        <v>880</v>
      </c>
      <c r="B98" s="766">
        <v>8800035</v>
      </c>
      <c r="C98">
        <v>8800035</v>
      </c>
      <c r="D98" t="s">
        <v>316</v>
      </c>
      <c r="E98" t="s">
        <v>458</v>
      </c>
      <c r="F98" t="s">
        <v>583</v>
      </c>
      <c r="G98" t="s">
        <v>355</v>
      </c>
      <c r="H98" t="s">
        <v>432</v>
      </c>
      <c r="I98" t="s">
        <v>377</v>
      </c>
    </row>
    <row r="99" spans="1:9">
      <c r="A99">
        <v>880</v>
      </c>
      <c r="B99" s="766">
        <v>8800843</v>
      </c>
      <c r="C99">
        <v>8800843</v>
      </c>
      <c r="D99" t="s">
        <v>316</v>
      </c>
      <c r="E99" t="s">
        <v>458</v>
      </c>
      <c r="F99" t="s">
        <v>140</v>
      </c>
      <c r="G99" t="s">
        <v>355</v>
      </c>
      <c r="H99" t="s">
        <v>432</v>
      </c>
      <c r="I99" t="s">
        <v>584</v>
      </c>
    </row>
    <row r="100" spans="1:9">
      <c r="A100">
        <v>880</v>
      </c>
      <c r="B100" s="766">
        <v>8800833</v>
      </c>
      <c r="C100">
        <v>8800833</v>
      </c>
      <c r="D100" t="s">
        <v>316</v>
      </c>
      <c r="E100" t="s">
        <v>458</v>
      </c>
      <c r="F100" t="s">
        <v>231</v>
      </c>
      <c r="G100" t="s">
        <v>355</v>
      </c>
      <c r="H100" t="s">
        <v>432</v>
      </c>
      <c r="I100" t="s">
        <v>459</v>
      </c>
    </row>
    <row r="101" spans="1:9">
      <c r="A101">
        <v>880</v>
      </c>
      <c r="B101" s="766">
        <v>8800917</v>
      </c>
      <c r="C101">
        <v>8800917</v>
      </c>
      <c r="D101" t="s">
        <v>316</v>
      </c>
      <c r="E101" t="s">
        <v>458</v>
      </c>
      <c r="F101" t="s">
        <v>585</v>
      </c>
      <c r="G101" t="s">
        <v>355</v>
      </c>
      <c r="H101" t="s">
        <v>432</v>
      </c>
      <c r="I101" t="s">
        <v>137</v>
      </c>
    </row>
    <row r="102" spans="1:9">
      <c r="A102">
        <v>880</v>
      </c>
      <c r="B102" s="766">
        <v>8800876</v>
      </c>
      <c r="C102">
        <v>8800876</v>
      </c>
      <c r="D102" t="s">
        <v>316</v>
      </c>
      <c r="E102" t="s">
        <v>458</v>
      </c>
      <c r="F102" t="s">
        <v>35</v>
      </c>
      <c r="G102" t="s">
        <v>355</v>
      </c>
      <c r="H102" t="s">
        <v>432</v>
      </c>
      <c r="I102" t="s">
        <v>586</v>
      </c>
    </row>
    <row r="103" spans="1:9">
      <c r="A103">
        <v>880</v>
      </c>
      <c r="B103" s="766">
        <v>8800874</v>
      </c>
      <c r="C103">
        <v>8800874</v>
      </c>
      <c r="D103" t="s">
        <v>316</v>
      </c>
      <c r="E103" t="s">
        <v>458</v>
      </c>
      <c r="F103" t="s">
        <v>263</v>
      </c>
      <c r="G103" t="s">
        <v>355</v>
      </c>
      <c r="H103" t="s">
        <v>432</v>
      </c>
      <c r="I103" t="s">
        <v>233</v>
      </c>
    </row>
    <row r="104" spans="1:9">
      <c r="A104">
        <v>880</v>
      </c>
      <c r="B104" s="766">
        <v>8800831</v>
      </c>
      <c r="C104">
        <v>8800831</v>
      </c>
      <c r="D104" t="s">
        <v>316</v>
      </c>
      <c r="E104" t="s">
        <v>458</v>
      </c>
      <c r="F104" t="s">
        <v>588</v>
      </c>
      <c r="G104" t="s">
        <v>355</v>
      </c>
      <c r="H104" t="s">
        <v>432</v>
      </c>
      <c r="I104" t="s">
        <v>164</v>
      </c>
    </row>
    <row r="105" spans="1:9">
      <c r="A105">
        <v>880</v>
      </c>
      <c r="B105" s="766">
        <v>8800053</v>
      </c>
      <c r="C105">
        <v>8800053</v>
      </c>
      <c r="D105" t="s">
        <v>316</v>
      </c>
      <c r="E105" t="s">
        <v>458</v>
      </c>
      <c r="F105" t="s">
        <v>590</v>
      </c>
      <c r="G105" t="s">
        <v>355</v>
      </c>
      <c r="H105" t="s">
        <v>432</v>
      </c>
      <c r="I105" t="s">
        <v>378</v>
      </c>
    </row>
    <row r="106" spans="1:9">
      <c r="A106">
        <v>880</v>
      </c>
      <c r="B106" s="766">
        <v>8800033</v>
      </c>
      <c r="C106">
        <v>8800033</v>
      </c>
      <c r="D106" t="s">
        <v>316</v>
      </c>
      <c r="E106" t="s">
        <v>458</v>
      </c>
      <c r="F106" t="s">
        <v>539</v>
      </c>
      <c r="G106" t="s">
        <v>355</v>
      </c>
      <c r="H106" t="s">
        <v>432</v>
      </c>
      <c r="I106" t="s">
        <v>310</v>
      </c>
    </row>
    <row r="107" spans="1:9">
      <c r="A107">
        <v>880</v>
      </c>
      <c r="B107" s="766">
        <v>8800056</v>
      </c>
      <c r="C107">
        <v>8800056</v>
      </c>
      <c r="D107" t="s">
        <v>316</v>
      </c>
      <c r="E107" t="s">
        <v>458</v>
      </c>
      <c r="F107" t="s">
        <v>591</v>
      </c>
      <c r="G107" t="s">
        <v>355</v>
      </c>
      <c r="H107" t="s">
        <v>432</v>
      </c>
      <c r="I107" t="s">
        <v>136</v>
      </c>
    </row>
    <row r="108" spans="1:9">
      <c r="A108">
        <v>880</v>
      </c>
      <c r="B108" s="766">
        <v>8800054</v>
      </c>
      <c r="C108">
        <v>8800054</v>
      </c>
      <c r="D108" t="s">
        <v>316</v>
      </c>
      <c r="E108" t="s">
        <v>458</v>
      </c>
      <c r="F108" t="s">
        <v>593</v>
      </c>
      <c r="G108" t="s">
        <v>355</v>
      </c>
      <c r="H108" t="s">
        <v>432</v>
      </c>
      <c r="I108" t="s">
        <v>380</v>
      </c>
    </row>
    <row r="109" spans="1:9">
      <c r="A109">
        <v>880</v>
      </c>
      <c r="B109" s="766">
        <v>8800845</v>
      </c>
      <c r="C109">
        <v>8800845</v>
      </c>
      <c r="D109" t="s">
        <v>316</v>
      </c>
      <c r="E109" t="s">
        <v>458</v>
      </c>
      <c r="F109" t="s">
        <v>594</v>
      </c>
      <c r="G109" t="s">
        <v>355</v>
      </c>
      <c r="H109" t="s">
        <v>432</v>
      </c>
      <c r="I109" t="s">
        <v>103</v>
      </c>
    </row>
    <row r="110" spans="1:9">
      <c r="A110">
        <v>880</v>
      </c>
      <c r="B110" s="766">
        <v>8800834</v>
      </c>
      <c r="C110">
        <v>8800834</v>
      </c>
      <c r="D110" t="s">
        <v>316</v>
      </c>
      <c r="E110" t="s">
        <v>458</v>
      </c>
      <c r="F110" t="s">
        <v>295</v>
      </c>
      <c r="G110" t="s">
        <v>355</v>
      </c>
      <c r="H110" t="s">
        <v>432</v>
      </c>
      <c r="I110" t="s">
        <v>235</v>
      </c>
    </row>
    <row r="111" spans="1:9">
      <c r="A111">
        <v>880</v>
      </c>
      <c r="B111" s="766">
        <v>8800012</v>
      </c>
      <c r="C111">
        <v>8800012</v>
      </c>
      <c r="D111" t="s">
        <v>316</v>
      </c>
      <c r="E111" t="s">
        <v>458</v>
      </c>
      <c r="F111" t="s">
        <v>416</v>
      </c>
      <c r="G111" t="s">
        <v>355</v>
      </c>
      <c r="H111" t="s">
        <v>432</v>
      </c>
      <c r="I111" t="s">
        <v>373</v>
      </c>
    </row>
    <row r="112" spans="1:9">
      <c r="A112">
        <v>880</v>
      </c>
      <c r="B112" s="766">
        <v>8800867</v>
      </c>
      <c r="C112">
        <v>8800867</v>
      </c>
      <c r="D112" t="s">
        <v>316</v>
      </c>
      <c r="E112" t="s">
        <v>458</v>
      </c>
      <c r="F112" t="s">
        <v>595</v>
      </c>
      <c r="G112" t="s">
        <v>355</v>
      </c>
      <c r="H112" t="s">
        <v>432</v>
      </c>
      <c r="I112" t="s">
        <v>258</v>
      </c>
    </row>
    <row r="113" spans="1:9">
      <c r="A113">
        <v>880</v>
      </c>
      <c r="B113" s="766">
        <v>8800868</v>
      </c>
      <c r="C113">
        <v>8800868</v>
      </c>
      <c r="D113" t="s">
        <v>316</v>
      </c>
      <c r="E113" t="s">
        <v>458</v>
      </c>
      <c r="F113" t="s">
        <v>596</v>
      </c>
      <c r="G113" t="s">
        <v>355</v>
      </c>
      <c r="H113" t="s">
        <v>432</v>
      </c>
      <c r="I113" t="s">
        <v>13</v>
      </c>
    </row>
    <row r="114" spans="1:9">
      <c r="A114">
        <v>880</v>
      </c>
      <c r="B114" s="766">
        <v>8800875</v>
      </c>
      <c r="C114">
        <v>8800875</v>
      </c>
      <c r="D114" t="s">
        <v>316</v>
      </c>
      <c r="E114" t="s">
        <v>458</v>
      </c>
      <c r="F114" t="s">
        <v>249</v>
      </c>
      <c r="G114" t="s">
        <v>355</v>
      </c>
      <c r="H114" t="s">
        <v>432</v>
      </c>
      <c r="I114" t="s">
        <v>597</v>
      </c>
    </row>
    <row r="115" spans="1:9">
      <c r="A115">
        <v>880</v>
      </c>
      <c r="B115" s="766">
        <v>8800871</v>
      </c>
      <c r="C115">
        <v>8800871</v>
      </c>
      <c r="D115" t="s">
        <v>316</v>
      </c>
      <c r="E115" t="s">
        <v>458</v>
      </c>
      <c r="F115" t="s">
        <v>598</v>
      </c>
      <c r="G115" t="s">
        <v>355</v>
      </c>
      <c r="H115" t="s">
        <v>432</v>
      </c>
      <c r="I115" t="s">
        <v>292</v>
      </c>
    </row>
    <row r="116" spans="1:9">
      <c r="A116">
        <v>880</v>
      </c>
      <c r="B116" s="766">
        <v>8800015</v>
      </c>
      <c r="C116">
        <v>8800015</v>
      </c>
      <c r="D116" t="s">
        <v>316</v>
      </c>
      <c r="E116" t="s">
        <v>458</v>
      </c>
      <c r="F116" t="s">
        <v>107</v>
      </c>
      <c r="G116" t="s">
        <v>355</v>
      </c>
      <c r="H116" t="s">
        <v>432</v>
      </c>
      <c r="I116" t="s">
        <v>599</v>
      </c>
    </row>
    <row r="117" spans="1:9">
      <c r="A117">
        <v>880</v>
      </c>
      <c r="B117" s="766">
        <v>8802224</v>
      </c>
      <c r="C117">
        <v>8802224</v>
      </c>
      <c r="D117" t="s">
        <v>316</v>
      </c>
      <c r="E117" t="s">
        <v>458</v>
      </c>
      <c r="F117" t="s">
        <v>600</v>
      </c>
      <c r="G117" t="s">
        <v>355</v>
      </c>
      <c r="H117" t="s">
        <v>432</v>
      </c>
      <c r="I117" t="s">
        <v>602</v>
      </c>
    </row>
    <row r="118" spans="1:9">
      <c r="A118">
        <v>880</v>
      </c>
      <c r="B118" s="766">
        <v>8802221</v>
      </c>
      <c r="C118">
        <v>8802221</v>
      </c>
      <c r="D118" t="s">
        <v>316</v>
      </c>
      <c r="E118" t="s">
        <v>458</v>
      </c>
      <c r="F118" t="s">
        <v>603</v>
      </c>
      <c r="G118" t="s">
        <v>355</v>
      </c>
      <c r="H118" t="s">
        <v>432</v>
      </c>
      <c r="I118" t="s">
        <v>752</v>
      </c>
    </row>
    <row r="119" spans="1:9">
      <c r="A119">
        <v>880</v>
      </c>
      <c r="B119" s="766">
        <v>8802321</v>
      </c>
      <c r="C119">
        <v>8802321</v>
      </c>
      <c r="D119" t="s">
        <v>316</v>
      </c>
      <c r="E119" t="s">
        <v>458</v>
      </c>
      <c r="F119" t="s">
        <v>36</v>
      </c>
      <c r="G119" t="s">
        <v>355</v>
      </c>
      <c r="H119" t="s">
        <v>432</v>
      </c>
      <c r="I119" t="s">
        <v>752</v>
      </c>
    </row>
    <row r="120" spans="1:9">
      <c r="A120">
        <v>880</v>
      </c>
      <c r="B120" s="766">
        <v>8802223</v>
      </c>
      <c r="C120">
        <v>8802223</v>
      </c>
      <c r="D120" t="s">
        <v>316</v>
      </c>
      <c r="E120" t="s">
        <v>458</v>
      </c>
      <c r="F120" t="s">
        <v>80</v>
      </c>
      <c r="G120" t="s">
        <v>355</v>
      </c>
      <c r="H120" t="s">
        <v>432</v>
      </c>
      <c r="I120" t="s">
        <v>753</v>
      </c>
    </row>
    <row r="121" spans="1:9">
      <c r="A121">
        <v>880</v>
      </c>
      <c r="B121" s="766">
        <v>8802323</v>
      </c>
      <c r="C121">
        <v>8802323</v>
      </c>
      <c r="D121" t="s">
        <v>316</v>
      </c>
      <c r="E121" t="s">
        <v>458</v>
      </c>
      <c r="F121" t="s">
        <v>605</v>
      </c>
      <c r="G121" t="s">
        <v>355</v>
      </c>
      <c r="H121" t="s">
        <v>432</v>
      </c>
      <c r="I121" t="s">
        <v>753</v>
      </c>
    </row>
    <row r="122" spans="1:9">
      <c r="A122">
        <v>880</v>
      </c>
      <c r="B122" s="766">
        <v>8802214</v>
      </c>
      <c r="C122">
        <v>8802214</v>
      </c>
      <c r="D122" t="s">
        <v>316</v>
      </c>
      <c r="E122" t="s">
        <v>458</v>
      </c>
      <c r="F122" t="s">
        <v>46</v>
      </c>
      <c r="G122" t="s">
        <v>355</v>
      </c>
      <c r="H122" t="s">
        <v>432</v>
      </c>
      <c r="I122" t="s">
        <v>125</v>
      </c>
    </row>
    <row r="123" spans="1:9">
      <c r="A123">
        <v>889</v>
      </c>
      <c r="B123" s="766">
        <v>8891713</v>
      </c>
      <c r="C123">
        <v>8891713</v>
      </c>
      <c r="D123" t="s">
        <v>316</v>
      </c>
      <c r="E123" t="s">
        <v>458</v>
      </c>
      <c r="F123" t="s">
        <v>396</v>
      </c>
      <c r="G123" t="s">
        <v>355</v>
      </c>
      <c r="H123" t="s">
        <v>432</v>
      </c>
      <c r="I123" t="s">
        <v>754</v>
      </c>
    </row>
    <row r="124" spans="1:9">
      <c r="A124">
        <v>880</v>
      </c>
      <c r="B124" s="766">
        <v>8802213</v>
      </c>
      <c r="C124">
        <v>8802213</v>
      </c>
      <c r="D124" t="s">
        <v>316</v>
      </c>
      <c r="E124" t="s">
        <v>458</v>
      </c>
      <c r="F124" t="s">
        <v>608</v>
      </c>
      <c r="G124" t="s">
        <v>355</v>
      </c>
      <c r="H124" t="s">
        <v>432</v>
      </c>
      <c r="I124" t="s">
        <v>754</v>
      </c>
    </row>
    <row r="125" spans="1:9">
      <c r="A125">
        <v>880</v>
      </c>
      <c r="B125" s="766">
        <v>8802325</v>
      </c>
      <c r="C125">
        <v>8802325</v>
      </c>
      <c r="D125" t="s">
        <v>316</v>
      </c>
      <c r="E125" t="s">
        <v>458</v>
      </c>
      <c r="F125" t="s">
        <v>611</v>
      </c>
      <c r="G125" t="s">
        <v>355</v>
      </c>
      <c r="H125" t="s">
        <v>432</v>
      </c>
      <c r="I125" t="s">
        <v>114</v>
      </c>
    </row>
    <row r="126" spans="1:9">
      <c r="A126">
        <v>880</v>
      </c>
      <c r="B126" s="766">
        <v>8802222</v>
      </c>
      <c r="C126">
        <v>8802222</v>
      </c>
      <c r="D126" t="s">
        <v>316</v>
      </c>
      <c r="E126" t="s">
        <v>458</v>
      </c>
      <c r="F126" t="s">
        <v>175</v>
      </c>
      <c r="G126" t="s">
        <v>355</v>
      </c>
      <c r="H126" t="s">
        <v>432</v>
      </c>
      <c r="I126" t="s">
        <v>755</v>
      </c>
    </row>
    <row r="127" spans="1:9">
      <c r="A127">
        <v>880</v>
      </c>
      <c r="B127" s="766">
        <v>8802322</v>
      </c>
      <c r="C127">
        <v>8802322</v>
      </c>
      <c r="D127" t="s">
        <v>316</v>
      </c>
      <c r="E127" t="s">
        <v>458</v>
      </c>
      <c r="F127" t="s">
        <v>105</v>
      </c>
      <c r="G127" t="s">
        <v>355</v>
      </c>
      <c r="H127" t="s">
        <v>432</v>
      </c>
      <c r="I127" t="s">
        <v>755</v>
      </c>
    </row>
    <row r="128" spans="1:9">
      <c r="A128">
        <v>880</v>
      </c>
      <c r="B128" s="766">
        <v>8802212</v>
      </c>
      <c r="C128">
        <v>8802212</v>
      </c>
      <c r="D128" t="s">
        <v>316</v>
      </c>
      <c r="E128" t="s">
        <v>458</v>
      </c>
      <c r="F128" t="s">
        <v>337</v>
      </c>
      <c r="G128" t="s">
        <v>355</v>
      </c>
      <c r="H128" t="s">
        <v>432</v>
      </c>
      <c r="I128" t="s">
        <v>614</v>
      </c>
    </row>
    <row r="129" spans="1:9">
      <c r="A129">
        <v>880</v>
      </c>
      <c r="B129" s="766">
        <v>8802215</v>
      </c>
      <c r="C129">
        <v>8802215</v>
      </c>
      <c r="D129" t="s">
        <v>316</v>
      </c>
      <c r="E129" t="s">
        <v>458</v>
      </c>
      <c r="F129" t="s">
        <v>615</v>
      </c>
      <c r="G129" t="s">
        <v>355</v>
      </c>
      <c r="H129" t="s">
        <v>432</v>
      </c>
      <c r="I129" t="s">
        <v>616</v>
      </c>
    </row>
    <row r="130" spans="1:9">
      <c r="A130">
        <v>880</v>
      </c>
      <c r="B130" s="766">
        <v>8802211</v>
      </c>
      <c r="C130">
        <v>8802211</v>
      </c>
      <c r="D130" t="s">
        <v>316</v>
      </c>
      <c r="E130" t="s">
        <v>458</v>
      </c>
      <c r="F130" t="s">
        <v>619</v>
      </c>
      <c r="G130" t="s">
        <v>355</v>
      </c>
      <c r="H130" t="s">
        <v>432</v>
      </c>
      <c r="I130" t="s">
        <v>104</v>
      </c>
    </row>
    <row r="131" spans="1:9">
      <c r="A131">
        <v>880</v>
      </c>
      <c r="B131" s="766">
        <v>8800852</v>
      </c>
      <c r="C131">
        <v>8800852</v>
      </c>
      <c r="D131" t="s">
        <v>316</v>
      </c>
      <c r="E131" t="s">
        <v>458</v>
      </c>
      <c r="F131" t="s">
        <v>620</v>
      </c>
      <c r="G131" t="s">
        <v>355</v>
      </c>
      <c r="H131" t="s">
        <v>432</v>
      </c>
      <c r="I131" t="s">
        <v>119</v>
      </c>
    </row>
    <row r="132" spans="1:9">
      <c r="A132">
        <v>880</v>
      </c>
      <c r="B132" s="766">
        <v>8800812</v>
      </c>
      <c r="C132">
        <v>8800812</v>
      </c>
      <c r="D132" t="s">
        <v>316</v>
      </c>
      <c r="E132" t="s">
        <v>458</v>
      </c>
      <c r="F132" t="s">
        <v>357</v>
      </c>
      <c r="G132" t="s">
        <v>355</v>
      </c>
      <c r="H132" t="s">
        <v>432</v>
      </c>
      <c r="I132" t="s">
        <v>622</v>
      </c>
    </row>
    <row r="133" spans="1:9">
      <c r="A133">
        <v>880</v>
      </c>
      <c r="B133" s="766">
        <v>8800003</v>
      </c>
      <c r="C133">
        <v>8800003</v>
      </c>
      <c r="D133" t="s">
        <v>316</v>
      </c>
      <c r="E133" t="s">
        <v>458</v>
      </c>
      <c r="F133" t="s">
        <v>624</v>
      </c>
      <c r="G133" t="s">
        <v>355</v>
      </c>
      <c r="H133" t="s">
        <v>432</v>
      </c>
      <c r="I133" t="s">
        <v>607</v>
      </c>
    </row>
    <row r="134" spans="1:9">
      <c r="A134">
        <v>880</v>
      </c>
      <c r="B134" s="766">
        <v>8800855</v>
      </c>
      <c r="C134">
        <v>8800855</v>
      </c>
      <c r="D134" t="s">
        <v>316</v>
      </c>
      <c r="E134" t="s">
        <v>458</v>
      </c>
      <c r="F134" t="s">
        <v>625</v>
      </c>
      <c r="G134" t="s">
        <v>355</v>
      </c>
      <c r="H134" t="s">
        <v>432</v>
      </c>
      <c r="I134" t="s">
        <v>368</v>
      </c>
    </row>
    <row r="135" spans="1:9">
      <c r="A135">
        <v>880</v>
      </c>
      <c r="B135" s="766">
        <v>8800001</v>
      </c>
      <c r="C135">
        <v>8800001</v>
      </c>
      <c r="D135" t="s">
        <v>316</v>
      </c>
      <c r="E135" t="s">
        <v>458</v>
      </c>
      <c r="F135" t="s">
        <v>626</v>
      </c>
      <c r="G135" t="s">
        <v>355</v>
      </c>
      <c r="H135" t="s">
        <v>432</v>
      </c>
      <c r="I135" t="s">
        <v>627</v>
      </c>
    </row>
    <row r="136" spans="1:9">
      <c r="A136">
        <v>880</v>
      </c>
      <c r="B136" s="766">
        <v>8800805</v>
      </c>
      <c r="C136">
        <v>8800805</v>
      </c>
      <c r="D136" t="s">
        <v>316</v>
      </c>
      <c r="E136" t="s">
        <v>458</v>
      </c>
      <c r="F136" t="s">
        <v>351</v>
      </c>
      <c r="G136" t="s">
        <v>355</v>
      </c>
      <c r="H136" t="s">
        <v>432</v>
      </c>
      <c r="I136" t="s">
        <v>628</v>
      </c>
    </row>
    <row r="137" spans="1:9">
      <c r="A137">
        <v>880</v>
      </c>
      <c r="B137" s="766">
        <v>8800908</v>
      </c>
      <c r="C137">
        <v>8800908</v>
      </c>
      <c r="D137" t="s">
        <v>316</v>
      </c>
      <c r="E137" t="s">
        <v>458</v>
      </c>
      <c r="F137" t="s">
        <v>154</v>
      </c>
      <c r="G137" t="s">
        <v>355</v>
      </c>
      <c r="H137" t="s">
        <v>432</v>
      </c>
      <c r="I137" t="s">
        <v>138</v>
      </c>
    </row>
    <row r="138" spans="1:9">
      <c r="A138">
        <v>880</v>
      </c>
      <c r="B138" s="766">
        <v>8800909</v>
      </c>
      <c r="C138">
        <v>8800909</v>
      </c>
      <c r="D138" t="s">
        <v>316</v>
      </c>
      <c r="E138" t="s">
        <v>458</v>
      </c>
      <c r="F138" t="s">
        <v>327</v>
      </c>
      <c r="G138" t="s">
        <v>355</v>
      </c>
      <c r="H138" t="s">
        <v>432</v>
      </c>
      <c r="I138" t="s">
        <v>629</v>
      </c>
    </row>
    <row r="139" spans="1:9">
      <c r="A139">
        <v>889</v>
      </c>
      <c r="B139" s="766">
        <v>8891703</v>
      </c>
      <c r="C139">
        <v>8891703</v>
      </c>
      <c r="D139" t="s">
        <v>316</v>
      </c>
      <c r="E139" t="s">
        <v>458</v>
      </c>
      <c r="F139" t="s">
        <v>300</v>
      </c>
      <c r="G139" t="s">
        <v>355</v>
      </c>
      <c r="H139" t="s">
        <v>432</v>
      </c>
      <c r="I139" t="s">
        <v>631</v>
      </c>
    </row>
    <row r="140" spans="1:9">
      <c r="A140">
        <v>889</v>
      </c>
      <c r="B140" s="766">
        <v>8891702</v>
      </c>
      <c r="C140">
        <v>8891702</v>
      </c>
      <c r="D140" t="s">
        <v>316</v>
      </c>
      <c r="E140" t="s">
        <v>458</v>
      </c>
      <c r="F140" t="s">
        <v>633</v>
      </c>
      <c r="G140" t="s">
        <v>355</v>
      </c>
      <c r="H140" t="s">
        <v>432</v>
      </c>
      <c r="I140" t="s">
        <v>634</v>
      </c>
    </row>
    <row r="141" spans="1:9">
      <c r="A141">
        <v>889</v>
      </c>
      <c r="B141" s="766">
        <v>8891701</v>
      </c>
      <c r="C141">
        <v>8891701</v>
      </c>
      <c r="D141" t="s">
        <v>316</v>
      </c>
      <c r="E141" t="s">
        <v>458</v>
      </c>
      <c r="F141" t="s">
        <v>330</v>
      </c>
      <c r="G141" t="s">
        <v>355</v>
      </c>
      <c r="H141" t="s">
        <v>432</v>
      </c>
      <c r="I141" t="s">
        <v>635</v>
      </c>
    </row>
    <row r="142" spans="1:9">
      <c r="A142">
        <v>889</v>
      </c>
      <c r="B142" s="766">
        <v>8891704</v>
      </c>
      <c r="C142">
        <v>8891704</v>
      </c>
      <c r="D142" t="s">
        <v>316</v>
      </c>
      <c r="E142" t="s">
        <v>458</v>
      </c>
      <c r="F142" t="s">
        <v>636</v>
      </c>
      <c r="G142" t="s">
        <v>355</v>
      </c>
      <c r="H142" t="s">
        <v>432</v>
      </c>
      <c r="I142" t="s">
        <v>637</v>
      </c>
    </row>
    <row r="143" spans="1:9">
      <c r="A143">
        <v>880</v>
      </c>
      <c r="B143" s="766">
        <v>8800911</v>
      </c>
      <c r="C143">
        <v>8800911</v>
      </c>
      <c r="D143" t="s">
        <v>316</v>
      </c>
      <c r="E143" t="s">
        <v>458</v>
      </c>
      <c r="F143" t="s">
        <v>433</v>
      </c>
      <c r="G143" t="s">
        <v>355</v>
      </c>
      <c r="H143" t="s">
        <v>432</v>
      </c>
      <c r="I143" t="s">
        <v>638</v>
      </c>
    </row>
    <row r="144" spans="1:9">
      <c r="A144">
        <v>880</v>
      </c>
      <c r="B144" s="766">
        <v>8800006</v>
      </c>
      <c r="C144">
        <v>8800006</v>
      </c>
      <c r="D144" t="s">
        <v>316</v>
      </c>
      <c r="E144" t="s">
        <v>458</v>
      </c>
      <c r="F144" t="s">
        <v>102</v>
      </c>
      <c r="G144" t="s">
        <v>355</v>
      </c>
      <c r="H144" t="s">
        <v>432</v>
      </c>
      <c r="I144" t="s">
        <v>70</v>
      </c>
    </row>
    <row r="145" spans="1:9">
      <c r="A145">
        <v>880</v>
      </c>
      <c r="B145" s="766">
        <v>8800002</v>
      </c>
      <c r="C145">
        <v>8800002</v>
      </c>
      <c r="D145" t="s">
        <v>316</v>
      </c>
      <c r="E145" t="s">
        <v>458</v>
      </c>
      <c r="F145" t="s">
        <v>639</v>
      </c>
      <c r="G145" t="s">
        <v>355</v>
      </c>
      <c r="H145" t="s">
        <v>432</v>
      </c>
      <c r="I145" t="s">
        <v>24</v>
      </c>
    </row>
    <row r="146" spans="1:9">
      <c r="A146">
        <v>880</v>
      </c>
      <c r="B146" s="766">
        <v>8800926</v>
      </c>
      <c r="C146">
        <v>8800926</v>
      </c>
      <c r="D146" t="s">
        <v>316</v>
      </c>
      <c r="E146" t="s">
        <v>458</v>
      </c>
      <c r="F146" t="s">
        <v>641</v>
      </c>
      <c r="G146" t="s">
        <v>355</v>
      </c>
      <c r="H146" t="s">
        <v>432</v>
      </c>
      <c r="I146" t="s">
        <v>558</v>
      </c>
    </row>
    <row r="147" spans="1:9">
      <c r="A147">
        <v>880</v>
      </c>
      <c r="B147" s="766">
        <v>8802232</v>
      </c>
      <c r="C147">
        <v>8802232</v>
      </c>
      <c r="D147" t="s">
        <v>316</v>
      </c>
      <c r="E147" t="s">
        <v>458</v>
      </c>
      <c r="F147" t="s">
        <v>364</v>
      </c>
      <c r="G147" t="s">
        <v>355</v>
      </c>
      <c r="H147" t="s">
        <v>432</v>
      </c>
      <c r="I147" t="s">
        <v>382</v>
      </c>
    </row>
    <row r="148" spans="1:9">
      <c r="A148">
        <v>880</v>
      </c>
      <c r="B148" s="766">
        <v>8800913</v>
      </c>
      <c r="C148">
        <v>8800913</v>
      </c>
      <c r="D148" t="s">
        <v>316</v>
      </c>
      <c r="E148" t="s">
        <v>458</v>
      </c>
      <c r="F148" t="s">
        <v>453</v>
      </c>
      <c r="G148" t="s">
        <v>355</v>
      </c>
      <c r="H148" t="s">
        <v>432</v>
      </c>
      <c r="I148" t="s">
        <v>756</v>
      </c>
    </row>
    <row r="149" spans="1:9">
      <c r="A149">
        <v>880</v>
      </c>
      <c r="B149" s="766">
        <v>8800916</v>
      </c>
      <c r="C149">
        <v>8800916</v>
      </c>
      <c r="D149" t="s">
        <v>316</v>
      </c>
      <c r="E149" t="s">
        <v>458</v>
      </c>
      <c r="F149" t="s">
        <v>632</v>
      </c>
      <c r="G149" t="s">
        <v>355</v>
      </c>
      <c r="H149" t="s">
        <v>432</v>
      </c>
      <c r="I149" t="s">
        <v>756</v>
      </c>
    </row>
    <row r="150" spans="1:9">
      <c r="A150">
        <v>880</v>
      </c>
      <c r="B150" s="766">
        <v>8800915</v>
      </c>
      <c r="C150">
        <v>8800915</v>
      </c>
      <c r="D150" t="s">
        <v>316</v>
      </c>
      <c r="E150" t="s">
        <v>458</v>
      </c>
      <c r="F150" t="s">
        <v>42</v>
      </c>
      <c r="G150" t="s">
        <v>355</v>
      </c>
      <c r="H150" t="s">
        <v>432</v>
      </c>
      <c r="I150" t="s">
        <v>243</v>
      </c>
    </row>
    <row r="151" spans="1:9">
      <c r="A151">
        <v>880</v>
      </c>
      <c r="B151" s="766">
        <v>8800014</v>
      </c>
      <c r="C151">
        <v>8800014</v>
      </c>
      <c r="D151" t="s">
        <v>316</v>
      </c>
      <c r="E151" t="s">
        <v>458</v>
      </c>
      <c r="F151" t="s">
        <v>643</v>
      </c>
      <c r="G151" t="s">
        <v>355</v>
      </c>
      <c r="H151" t="s">
        <v>432</v>
      </c>
      <c r="I151" t="s">
        <v>112</v>
      </c>
    </row>
    <row r="152" spans="1:9">
      <c r="A152">
        <v>880</v>
      </c>
      <c r="B152" s="766">
        <v>8800861</v>
      </c>
      <c r="C152">
        <v>8800861</v>
      </c>
      <c r="D152" t="s">
        <v>316</v>
      </c>
      <c r="E152" t="s">
        <v>458</v>
      </c>
      <c r="F152" t="s">
        <v>404</v>
      </c>
      <c r="G152" t="s">
        <v>355</v>
      </c>
      <c r="H152" t="s">
        <v>432</v>
      </c>
      <c r="I152" t="s">
        <v>644</v>
      </c>
    </row>
    <row r="153" spans="1:9">
      <c r="A153">
        <v>880</v>
      </c>
      <c r="B153" s="766">
        <v>8800936</v>
      </c>
      <c r="C153">
        <v>8800936</v>
      </c>
      <c r="D153" t="s">
        <v>316</v>
      </c>
      <c r="E153" t="s">
        <v>458</v>
      </c>
      <c r="F153" t="s">
        <v>187</v>
      </c>
      <c r="G153" t="s">
        <v>355</v>
      </c>
      <c r="H153" t="s">
        <v>432</v>
      </c>
      <c r="I153" t="s">
        <v>645</v>
      </c>
    </row>
    <row r="154" spans="1:9">
      <c r="A154">
        <v>880</v>
      </c>
      <c r="B154" s="766">
        <v>8800935</v>
      </c>
      <c r="C154">
        <v>8800935</v>
      </c>
      <c r="D154" t="s">
        <v>316</v>
      </c>
      <c r="E154" t="s">
        <v>458</v>
      </c>
      <c r="F154" t="s">
        <v>617</v>
      </c>
      <c r="G154" t="s">
        <v>355</v>
      </c>
      <c r="H154" t="s">
        <v>432</v>
      </c>
      <c r="I154" t="s">
        <v>646</v>
      </c>
    </row>
    <row r="155" spans="1:9">
      <c r="A155">
        <v>880</v>
      </c>
      <c r="B155" s="766">
        <v>8800928</v>
      </c>
      <c r="C155">
        <v>8800928</v>
      </c>
      <c r="D155" t="s">
        <v>316</v>
      </c>
      <c r="E155" t="s">
        <v>458</v>
      </c>
      <c r="F155" t="s">
        <v>47</v>
      </c>
      <c r="G155" t="s">
        <v>355</v>
      </c>
      <c r="H155" t="s">
        <v>432</v>
      </c>
      <c r="I155" t="s">
        <v>568</v>
      </c>
    </row>
    <row r="156" spans="1:9">
      <c r="A156">
        <v>880</v>
      </c>
      <c r="B156" s="766">
        <v>8802114</v>
      </c>
      <c r="C156">
        <v>8802114</v>
      </c>
      <c r="D156" t="s">
        <v>316</v>
      </c>
      <c r="E156" t="s">
        <v>458</v>
      </c>
      <c r="F156" t="s">
        <v>405</v>
      </c>
      <c r="G156" t="s">
        <v>355</v>
      </c>
      <c r="H156" t="s">
        <v>432</v>
      </c>
      <c r="I156" t="s">
        <v>650</v>
      </c>
    </row>
    <row r="157" spans="1:9">
      <c r="A157">
        <v>880</v>
      </c>
      <c r="B157" s="766">
        <v>8800025</v>
      </c>
      <c r="C157">
        <v>8800025</v>
      </c>
      <c r="D157" t="s">
        <v>316</v>
      </c>
      <c r="E157" t="s">
        <v>458</v>
      </c>
      <c r="F157" t="s">
        <v>372</v>
      </c>
      <c r="G157" t="s">
        <v>355</v>
      </c>
      <c r="H157" t="s">
        <v>432</v>
      </c>
      <c r="I157" t="s">
        <v>386</v>
      </c>
    </row>
    <row r="158" spans="1:9">
      <c r="A158">
        <v>880</v>
      </c>
      <c r="B158" s="766">
        <v>8800853</v>
      </c>
      <c r="C158">
        <v>8800853</v>
      </c>
      <c r="D158" t="s">
        <v>316</v>
      </c>
      <c r="E158" t="s">
        <v>458</v>
      </c>
      <c r="F158" t="s">
        <v>652</v>
      </c>
      <c r="G158" t="s">
        <v>355</v>
      </c>
      <c r="H158" t="s">
        <v>432</v>
      </c>
      <c r="I158" t="s">
        <v>313</v>
      </c>
    </row>
    <row r="159" spans="1:9">
      <c r="A159">
        <v>880</v>
      </c>
      <c r="B159" s="766">
        <v>8800904</v>
      </c>
      <c r="C159">
        <v>8800904</v>
      </c>
      <c r="D159" t="s">
        <v>316</v>
      </c>
      <c r="E159" t="s">
        <v>458</v>
      </c>
      <c r="F159" t="s">
        <v>654</v>
      </c>
      <c r="G159" t="s">
        <v>355</v>
      </c>
      <c r="H159" t="s">
        <v>432</v>
      </c>
      <c r="I159" t="s">
        <v>487</v>
      </c>
    </row>
    <row r="160" spans="1:9">
      <c r="A160">
        <v>880</v>
      </c>
      <c r="B160" s="766">
        <v>8800905</v>
      </c>
      <c r="C160">
        <v>8800905</v>
      </c>
      <c r="D160" t="s">
        <v>316</v>
      </c>
      <c r="E160" t="s">
        <v>458</v>
      </c>
      <c r="F160" t="s">
        <v>95</v>
      </c>
      <c r="G160" t="s">
        <v>355</v>
      </c>
      <c r="H160" t="s">
        <v>432</v>
      </c>
      <c r="I160" t="s">
        <v>656</v>
      </c>
    </row>
    <row r="161" spans="1:9">
      <c r="A161">
        <v>880</v>
      </c>
      <c r="B161" s="766">
        <v>8802115</v>
      </c>
      <c r="C161">
        <v>8802115</v>
      </c>
      <c r="D161" t="s">
        <v>316</v>
      </c>
      <c r="E161" t="s">
        <v>458</v>
      </c>
      <c r="F161" t="s">
        <v>101</v>
      </c>
      <c r="G161" t="s">
        <v>355</v>
      </c>
      <c r="H161" t="s">
        <v>432</v>
      </c>
      <c r="I161" t="s">
        <v>657</v>
      </c>
    </row>
    <row r="162" spans="1:9">
      <c r="A162">
        <v>880</v>
      </c>
      <c r="B162" s="766">
        <v>8800826</v>
      </c>
      <c r="C162">
        <v>8800826</v>
      </c>
      <c r="D162" t="s">
        <v>316</v>
      </c>
      <c r="E162" t="s">
        <v>458</v>
      </c>
      <c r="F162" t="s">
        <v>658</v>
      </c>
      <c r="G162" t="s">
        <v>355</v>
      </c>
      <c r="H162" t="s">
        <v>432</v>
      </c>
      <c r="I162" t="s">
        <v>260</v>
      </c>
    </row>
    <row r="163" spans="1:9">
      <c r="A163">
        <v>880</v>
      </c>
      <c r="B163" s="766">
        <v>8800124</v>
      </c>
      <c r="C163">
        <v>8800124</v>
      </c>
      <c r="D163" t="s">
        <v>316</v>
      </c>
      <c r="E163" t="s">
        <v>458</v>
      </c>
      <c r="F163" t="s">
        <v>589</v>
      </c>
      <c r="G163" t="s">
        <v>355</v>
      </c>
      <c r="H163" t="s">
        <v>432</v>
      </c>
      <c r="I163" t="s">
        <v>387</v>
      </c>
    </row>
    <row r="164" spans="1:9">
      <c r="A164">
        <v>880</v>
      </c>
      <c r="B164" s="766">
        <v>8800027</v>
      </c>
      <c r="C164">
        <v>8800027</v>
      </c>
      <c r="D164" t="s">
        <v>316</v>
      </c>
      <c r="E164" t="s">
        <v>458</v>
      </c>
      <c r="F164" t="s">
        <v>89</v>
      </c>
      <c r="G164" t="s">
        <v>355</v>
      </c>
      <c r="H164" t="s">
        <v>432</v>
      </c>
      <c r="I164" t="s">
        <v>259</v>
      </c>
    </row>
    <row r="165" spans="1:9">
      <c r="A165">
        <v>880</v>
      </c>
      <c r="B165" s="766">
        <v>8800818</v>
      </c>
      <c r="C165">
        <v>8800818</v>
      </c>
      <c r="D165" t="s">
        <v>316</v>
      </c>
      <c r="E165" t="s">
        <v>458</v>
      </c>
      <c r="F165" t="s">
        <v>392</v>
      </c>
      <c r="G165" t="s">
        <v>355</v>
      </c>
      <c r="H165" t="s">
        <v>432</v>
      </c>
      <c r="I165" t="s">
        <v>659</v>
      </c>
    </row>
    <row r="166" spans="1:9">
      <c r="A166">
        <v>880</v>
      </c>
      <c r="B166" s="766">
        <v>8800811</v>
      </c>
      <c r="C166">
        <v>8800811</v>
      </c>
      <c r="D166" t="s">
        <v>316</v>
      </c>
      <c r="E166" t="s">
        <v>458</v>
      </c>
      <c r="F166" t="s">
        <v>660</v>
      </c>
      <c r="G166" t="s">
        <v>355</v>
      </c>
      <c r="H166" t="s">
        <v>432</v>
      </c>
      <c r="I166" t="s">
        <v>661</v>
      </c>
    </row>
    <row r="167" spans="1:9">
      <c r="A167">
        <v>880</v>
      </c>
      <c r="B167" s="766">
        <v>8800016</v>
      </c>
      <c r="C167">
        <v>8800016</v>
      </c>
      <c r="D167" t="s">
        <v>316</v>
      </c>
      <c r="E167" t="s">
        <v>458</v>
      </c>
      <c r="F167" t="s">
        <v>609</v>
      </c>
      <c r="G167" t="s">
        <v>355</v>
      </c>
      <c r="H167" t="s">
        <v>432</v>
      </c>
      <c r="I167" t="s">
        <v>548</v>
      </c>
    </row>
    <row r="168" spans="1:9">
      <c r="A168">
        <v>880</v>
      </c>
      <c r="B168" s="766">
        <v>8800036</v>
      </c>
      <c r="C168">
        <v>8800036</v>
      </c>
      <c r="D168" t="s">
        <v>316</v>
      </c>
      <c r="E168" t="s">
        <v>458</v>
      </c>
      <c r="F168" t="s">
        <v>183</v>
      </c>
      <c r="G168" t="s">
        <v>355</v>
      </c>
      <c r="H168" t="s">
        <v>432</v>
      </c>
      <c r="I168" t="s">
        <v>394</v>
      </c>
    </row>
    <row r="169" spans="1:9">
      <c r="A169">
        <v>880</v>
      </c>
      <c r="B169" s="766">
        <v>8800026</v>
      </c>
      <c r="C169">
        <v>8800026</v>
      </c>
      <c r="D169" t="s">
        <v>316</v>
      </c>
      <c r="E169" t="s">
        <v>458</v>
      </c>
      <c r="F169" t="s">
        <v>662</v>
      </c>
      <c r="G169" t="s">
        <v>355</v>
      </c>
      <c r="H169" t="s">
        <v>432</v>
      </c>
      <c r="I169" t="s">
        <v>329</v>
      </c>
    </row>
    <row r="170" spans="1:9">
      <c r="A170">
        <v>880</v>
      </c>
      <c r="B170" s="766">
        <v>8800939</v>
      </c>
      <c r="C170">
        <v>8800939</v>
      </c>
      <c r="D170" t="s">
        <v>316</v>
      </c>
      <c r="E170" t="s">
        <v>458</v>
      </c>
      <c r="F170" t="s">
        <v>663</v>
      </c>
      <c r="G170" t="s">
        <v>355</v>
      </c>
      <c r="H170" t="s">
        <v>432</v>
      </c>
      <c r="I170" t="s">
        <v>48</v>
      </c>
    </row>
    <row r="171" spans="1:9">
      <c r="A171">
        <v>880</v>
      </c>
      <c r="B171" s="766">
        <v>8800930</v>
      </c>
      <c r="C171">
        <v>8800930</v>
      </c>
      <c r="D171" t="s">
        <v>316</v>
      </c>
      <c r="E171" t="s">
        <v>458</v>
      </c>
      <c r="F171" t="s">
        <v>244</v>
      </c>
      <c r="G171" t="s">
        <v>355</v>
      </c>
      <c r="H171" t="s">
        <v>432</v>
      </c>
      <c r="I171" t="s">
        <v>664</v>
      </c>
    </row>
    <row r="172" spans="1:9">
      <c r="A172">
        <v>880</v>
      </c>
      <c r="B172" s="766">
        <v>8800007</v>
      </c>
      <c r="C172">
        <v>8800007</v>
      </c>
      <c r="D172" t="s">
        <v>316</v>
      </c>
      <c r="E172" t="s">
        <v>458</v>
      </c>
      <c r="F172" t="s">
        <v>651</v>
      </c>
      <c r="G172" t="s">
        <v>355</v>
      </c>
      <c r="H172" t="s">
        <v>432</v>
      </c>
      <c r="I172" t="s">
        <v>229</v>
      </c>
    </row>
    <row r="173" spans="1:9">
      <c r="A173">
        <v>880</v>
      </c>
      <c r="B173" s="766">
        <v>8800832</v>
      </c>
      <c r="C173">
        <v>8800832</v>
      </c>
      <c r="D173" t="s">
        <v>316</v>
      </c>
      <c r="E173" t="s">
        <v>458</v>
      </c>
      <c r="F173" t="s">
        <v>665</v>
      </c>
      <c r="G173" t="s">
        <v>355</v>
      </c>
      <c r="H173" t="s">
        <v>432</v>
      </c>
      <c r="I173" t="s">
        <v>462</v>
      </c>
    </row>
    <row r="174" spans="1:9">
      <c r="A174">
        <v>880</v>
      </c>
      <c r="B174" s="766">
        <v>8800825</v>
      </c>
      <c r="C174">
        <v>8800825</v>
      </c>
      <c r="D174" t="s">
        <v>316</v>
      </c>
      <c r="E174" t="s">
        <v>458</v>
      </c>
      <c r="F174" t="s">
        <v>666</v>
      </c>
      <c r="G174" t="s">
        <v>355</v>
      </c>
      <c r="H174" t="s">
        <v>432</v>
      </c>
      <c r="I174" t="s">
        <v>384</v>
      </c>
    </row>
    <row r="175" spans="1:9">
      <c r="A175">
        <v>880</v>
      </c>
      <c r="B175" s="766">
        <v>8800901</v>
      </c>
      <c r="C175">
        <v>8800901</v>
      </c>
      <c r="D175" t="s">
        <v>316</v>
      </c>
      <c r="E175" t="s">
        <v>458</v>
      </c>
      <c r="F175" t="s">
        <v>667</v>
      </c>
      <c r="G175" t="s">
        <v>355</v>
      </c>
      <c r="H175" t="s">
        <v>432</v>
      </c>
      <c r="I175" t="s">
        <v>554</v>
      </c>
    </row>
    <row r="176" spans="1:9">
      <c r="A176">
        <v>880</v>
      </c>
      <c r="B176" s="766">
        <v>8800856</v>
      </c>
      <c r="C176">
        <v>8800856</v>
      </c>
      <c r="D176" t="s">
        <v>316</v>
      </c>
      <c r="E176" t="s">
        <v>458</v>
      </c>
      <c r="F176" t="s">
        <v>65</v>
      </c>
      <c r="G176" t="s">
        <v>355</v>
      </c>
      <c r="H176" t="s">
        <v>432</v>
      </c>
      <c r="I176" t="s">
        <v>94</v>
      </c>
    </row>
    <row r="177" spans="1:9">
      <c r="A177">
        <v>880</v>
      </c>
      <c r="B177" s="766">
        <v>8800806</v>
      </c>
      <c r="C177">
        <v>8800806</v>
      </c>
      <c r="D177" t="s">
        <v>316</v>
      </c>
      <c r="E177" t="s">
        <v>458</v>
      </c>
      <c r="F177" t="s">
        <v>399</v>
      </c>
      <c r="G177" t="s">
        <v>355</v>
      </c>
      <c r="H177" t="s">
        <v>432</v>
      </c>
      <c r="I177" t="s">
        <v>669</v>
      </c>
    </row>
    <row r="178" spans="1:9">
      <c r="A178">
        <v>880</v>
      </c>
      <c r="B178" s="766">
        <v>8800125</v>
      </c>
      <c r="C178">
        <v>8800125</v>
      </c>
      <c r="D178" t="s">
        <v>316</v>
      </c>
      <c r="E178" t="s">
        <v>458</v>
      </c>
      <c r="F178" t="s">
        <v>127</v>
      </c>
      <c r="G178" t="s">
        <v>355</v>
      </c>
      <c r="H178" t="s">
        <v>432</v>
      </c>
      <c r="I178" t="s">
        <v>398</v>
      </c>
    </row>
    <row r="179" spans="1:9">
      <c r="A179">
        <v>880</v>
      </c>
      <c r="B179" s="766">
        <v>8800946</v>
      </c>
      <c r="C179">
        <v>8800946</v>
      </c>
      <c r="D179" t="s">
        <v>316</v>
      </c>
      <c r="E179" t="s">
        <v>458</v>
      </c>
      <c r="F179" t="s">
        <v>670</v>
      </c>
      <c r="G179" t="s">
        <v>355</v>
      </c>
      <c r="H179" t="s">
        <v>432</v>
      </c>
      <c r="I179" t="s">
        <v>604</v>
      </c>
    </row>
    <row r="180" spans="1:9">
      <c r="A180">
        <v>880</v>
      </c>
      <c r="B180" s="766">
        <v>8800945</v>
      </c>
      <c r="C180">
        <v>8800945</v>
      </c>
      <c r="D180" t="s">
        <v>316</v>
      </c>
      <c r="E180" t="s">
        <v>458</v>
      </c>
      <c r="F180" t="s">
        <v>388</v>
      </c>
      <c r="G180" t="s">
        <v>355</v>
      </c>
      <c r="H180" t="s">
        <v>432</v>
      </c>
      <c r="I180" t="s">
        <v>604</v>
      </c>
    </row>
    <row r="181" spans="1:9">
      <c r="A181">
        <v>880</v>
      </c>
      <c r="B181" s="766">
        <v>8800031</v>
      </c>
      <c r="C181">
        <v>8800031</v>
      </c>
      <c r="D181" t="s">
        <v>316</v>
      </c>
      <c r="E181" t="s">
        <v>458</v>
      </c>
      <c r="F181" t="s">
        <v>671</v>
      </c>
      <c r="G181" t="s">
        <v>355</v>
      </c>
      <c r="H181" t="s">
        <v>432</v>
      </c>
      <c r="I181" t="s">
        <v>400</v>
      </c>
    </row>
    <row r="182" spans="1:9">
      <c r="A182">
        <v>880</v>
      </c>
      <c r="B182" s="766">
        <v>8800931</v>
      </c>
      <c r="C182">
        <v>8800931</v>
      </c>
      <c r="D182" t="s">
        <v>316</v>
      </c>
      <c r="E182" t="s">
        <v>458</v>
      </c>
      <c r="F182" t="s">
        <v>672</v>
      </c>
      <c r="G182" t="s">
        <v>355</v>
      </c>
      <c r="H182" t="s">
        <v>432</v>
      </c>
      <c r="I182" t="s">
        <v>673</v>
      </c>
    </row>
    <row r="183" spans="1:9">
      <c r="A183">
        <v>880</v>
      </c>
      <c r="B183" s="766">
        <v>8800046</v>
      </c>
      <c r="C183">
        <v>8800046</v>
      </c>
      <c r="D183" t="s">
        <v>316</v>
      </c>
      <c r="E183" t="s">
        <v>458</v>
      </c>
      <c r="F183" t="s">
        <v>385</v>
      </c>
      <c r="G183" t="s">
        <v>355</v>
      </c>
      <c r="H183" t="s">
        <v>432</v>
      </c>
      <c r="I183" t="s">
        <v>210</v>
      </c>
    </row>
    <row r="184" spans="1:9">
      <c r="A184">
        <v>880</v>
      </c>
      <c r="B184" s="766">
        <v>8800047</v>
      </c>
      <c r="C184">
        <v>8800047</v>
      </c>
      <c r="D184" t="s">
        <v>316</v>
      </c>
      <c r="E184" t="s">
        <v>458</v>
      </c>
      <c r="F184" t="s">
        <v>674</v>
      </c>
      <c r="G184" t="s">
        <v>355</v>
      </c>
      <c r="H184" t="s">
        <v>432</v>
      </c>
      <c r="I184" t="s">
        <v>403</v>
      </c>
    </row>
    <row r="185" spans="1:9">
      <c r="A185">
        <v>880</v>
      </c>
      <c r="B185" s="766">
        <v>8800042</v>
      </c>
      <c r="C185">
        <v>8800042</v>
      </c>
      <c r="D185" t="s">
        <v>316</v>
      </c>
      <c r="E185" t="s">
        <v>458</v>
      </c>
      <c r="F185" t="s">
        <v>675</v>
      </c>
      <c r="G185" t="s">
        <v>355</v>
      </c>
      <c r="H185" t="s">
        <v>432</v>
      </c>
      <c r="I185" t="s">
        <v>60</v>
      </c>
    </row>
    <row r="186" spans="1:9">
      <c r="A186">
        <v>880</v>
      </c>
      <c r="B186" s="766">
        <v>8800802</v>
      </c>
      <c r="C186">
        <v>8800802</v>
      </c>
      <c r="D186" t="s">
        <v>316</v>
      </c>
      <c r="E186" t="s">
        <v>458</v>
      </c>
      <c r="F186" t="s">
        <v>61</v>
      </c>
      <c r="G186" t="s">
        <v>355</v>
      </c>
      <c r="H186" t="s">
        <v>432</v>
      </c>
      <c r="I186" t="s">
        <v>668</v>
      </c>
    </row>
    <row r="187" spans="1:9">
      <c r="A187">
        <v>880</v>
      </c>
      <c r="B187" s="766">
        <v>8800123</v>
      </c>
      <c r="C187">
        <v>8800123</v>
      </c>
      <c r="D187" t="s">
        <v>316</v>
      </c>
      <c r="E187" t="s">
        <v>458</v>
      </c>
      <c r="F187" t="s">
        <v>610</v>
      </c>
      <c r="G187" t="s">
        <v>355</v>
      </c>
      <c r="H187" t="s">
        <v>432</v>
      </c>
      <c r="I187" t="s">
        <v>408</v>
      </c>
    </row>
    <row r="188" spans="1:9">
      <c r="A188">
        <v>889</v>
      </c>
      <c r="B188" s="766">
        <v>8891716</v>
      </c>
      <c r="C188">
        <v>8891716</v>
      </c>
      <c r="D188" t="s">
        <v>316</v>
      </c>
      <c r="E188" t="s">
        <v>458</v>
      </c>
      <c r="F188" t="s">
        <v>676</v>
      </c>
      <c r="G188" t="s">
        <v>355</v>
      </c>
      <c r="H188" t="s">
        <v>432</v>
      </c>
      <c r="I188" t="s">
        <v>328</v>
      </c>
    </row>
    <row r="189" spans="1:9">
      <c r="A189">
        <v>880</v>
      </c>
      <c r="B189" s="766">
        <v>8802116</v>
      </c>
      <c r="C189">
        <v>8802116</v>
      </c>
      <c r="D189" t="s">
        <v>316</v>
      </c>
      <c r="E189" t="s">
        <v>458</v>
      </c>
      <c r="F189" t="s">
        <v>336</v>
      </c>
      <c r="G189" t="s">
        <v>355</v>
      </c>
      <c r="H189" t="s">
        <v>432</v>
      </c>
      <c r="I189" t="s">
        <v>328</v>
      </c>
    </row>
    <row r="190" spans="1:9">
      <c r="A190">
        <v>880</v>
      </c>
      <c r="B190" s="766">
        <v>8800873</v>
      </c>
      <c r="C190">
        <v>8800873</v>
      </c>
      <c r="D190" t="s">
        <v>316</v>
      </c>
      <c r="E190" t="s">
        <v>458</v>
      </c>
      <c r="F190" t="s">
        <v>640</v>
      </c>
      <c r="G190" t="s">
        <v>355</v>
      </c>
      <c r="H190" t="s">
        <v>432</v>
      </c>
      <c r="I190" t="s">
        <v>677</v>
      </c>
    </row>
    <row r="191" spans="1:9">
      <c r="A191">
        <v>880</v>
      </c>
      <c r="B191" s="766">
        <v>8800922</v>
      </c>
      <c r="C191">
        <v>8800922</v>
      </c>
      <c r="D191" t="s">
        <v>316</v>
      </c>
      <c r="E191" t="s">
        <v>458</v>
      </c>
      <c r="F191" t="s">
        <v>678</v>
      </c>
      <c r="G191" t="s">
        <v>355</v>
      </c>
      <c r="H191" t="s">
        <v>432</v>
      </c>
      <c r="I191" t="s">
        <v>679</v>
      </c>
    </row>
    <row r="192" spans="1:9">
      <c r="A192">
        <v>880</v>
      </c>
      <c r="B192" s="766">
        <v>8800925</v>
      </c>
      <c r="C192">
        <v>8800925</v>
      </c>
      <c r="D192" t="s">
        <v>316</v>
      </c>
      <c r="E192" t="s">
        <v>458</v>
      </c>
      <c r="F192" t="s">
        <v>680</v>
      </c>
      <c r="G192" t="s">
        <v>355</v>
      </c>
      <c r="H192" t="s">
        <v>432</v>
      </c>
      <c r="I192" t="s">
        <v>230</v>
      </c>
    </row>
    <row r="193" spans="1:9">
      <c r="A193">
        <v>880</v>
      </c>
      <c r="B193" s="766">
        <v>8800921</v>
      </c>
      <c r="C193">
        <v>8800921</v>
      </c>
      <c r="D193" t="s">
        <v>316</v>
      </c>
      <c r="E193" t="s">
        <v>458</v>
      </c>
      <c r="F193" t="s">
        <v>367</v>
      </c>
      <c r="G193" t="s">
        <v>355</v>
      </c>
      <c r="H193" t="s">
        <v>432</v>
      </c>
      <c r="I193" t="s">
        <v>302</v>
      </c>
    </row>
    <row r="194" spans="1:9">
      <c r="A194">
        <v>880</v>
      </c>
      <c r="B194" s="766">
        <v>8800863</v>
      </c>
      <c r="C194">
        <v>8800863</v>
      </c>
      <c r="D194" t="s">
        <v>316</v>
      </c>
      <c r="E194" t="s">
        <v>458</v>
      </c>
      <c r="F194" t="s">
        <v>374</v>
      </c>
      <c r="G194" t="s">
        <v>355</v>
      </c>
      <c r="H194" t="s">
        <v>432</v>
      </c>
      <c r="I194" t="s">
        <v>370</v>
      </c>
    </row>
    <row r="195" spans="1:9">
      <c r="A195">
        <v>880</v>
      </c>
      <c r="B195" s="766">
        <v>8800013</v>
      </c>
      <c r="C195">
        <v>8800013</v>
      </c>
      <c r="D195" t="s">
        <v>316</v>
      </c>
      <c r="E195" t="s">
        <v>458</v>
      </c>
      <c r="F195" t="s">
        <v>681</v>
      </c>
      <c r="G195" t="s">
        <v>355</v>
      </c>
      <c r="H195" t="s">
        <v>432</v>
      </c>
      <c r="I195" t="s">
        <v>682</v>
      </c>
    </row>
    <row r="196" spans="1:9">
      <c r="A196">
        <v>880</v>
      </c>
      <c r="B196" s="766">
        <v>8800865</v>
      </c>
      <c r="C196">
        <v>8800865</v>
      </c>
      <c r="D196" t="s">
        <v>316</v>
      </c>
      <c r="E196" t="s">
        <v>458</v>
      </c>
      <c r="F196" t="s">
        <v>642</v>
      </c>
      <c r="G196" t="s">
        <v>355</v>
      </c>
      <c r="H196" t="s">
        <v>432</v>
      </c>
      <c r="I196" t="s">
        <v>446</v>
      </c>
    </row>
    <row r="197" spans="1:9">
      <c r="A197">
        <v>880</v>
      </c>
      <c r="B197" s="766">
        <v>8800929</v>
      </c>
      <c r="C197">
        <v>8800929</v>
      </c>
      <c r="D197" t="s">
        <v>316</v>
      </c>
      <c r="E197" t="s">
        <v>458</v>
      </c>
      <c r="F197" t="s">
        <v>224</v>
      </c>
      <c r="G197" t="s">
        <v>355</v>
      </c>
      <c r="H197" t="s">
        <v>432</v>
      </c>
      <c r="I197" t="s">
        <v>361</v>
      </c>
    </row>
    <row r="198" spans="1:9">
      <c r="A198">
        <v>880</v>
      </c>
      <c r="B198" s="766">
        <v>8800813</v>
      </c>
      <c r="C198">
        <v>8800813</v>
      </c>
      <c r="D198" t="s">
        <v>316</v>
      </c>
      <c r="E198" t="s">
        <v>458</v>
      </c>
      <c r="F198" t="s">
        <v>59</v>
      </c>
      <c r="G198" t="s">
        <v>355</v>
      </c>
      <c r="H198" t="s">
        <v>432</v>
      </c>
      <c r="I198" t="s">
        <v>410</v>
      </c>
    </row>
    <row r="199" spans="1:9">
      <c r="A199">
        <v>880</v>
      </c>
      <c r="B199" s="766">
        <v>8800052</v>
      </c>
      <c r="C199">
        <v>8800052</v>
      </c>
      <c r="D199" t="s">
        <v>316</v>
      </c>
      <c r="E199" t="s">
        <v>458</v>
      </c>
      <c r="F199" t="s">
        <v>683</v>
      </c>
      <c r="G199" t="s">
        <v>355</v>
      </c>
      <c r="H199" t="s">
        <v>432</v>
      </c>
      <c r="I199" t="s">
        <v>111</v>
      </c>
    </row>
    <row r="200" spans="1:9">
      <c r="A200">
        <v>880</v>
      </c>
      <c r="B200" s="766">
        <v>8800858</v>
      </c>
      <c r="C200">
        <v>8800858</v>
      </c>
      <c r="D200" t="s">
        <v>316</v>
      </c>
      <c r="E200" t="s">
        <v>458</v>
      </c>
      <c r="F200" t="s">
        <v>145</v>
      </c>
      <c r="G200" t="s">
        <v>355</v>
      </c>
      <c r="H200" t="s">
        <v>432</v>
      </c>
      <c r="I200" t="s">
        <v>510</v>
      </c>
    </row>
    <row r="201" spans="1:9">
      <c r="A201">
        <v>880</v>
      </c>
      <c r="B201" s="766">
        <v>8800851</v>
      </c>
      <c r="C201">
        <v>8800851</v>
      </c>
      <c r="D201" t="s">
        <v>316</v>
      </c>
      <c r="E201" t="s">
        <v>458</v>
      </c>
      <c r="F201" t="s">
        <v>684</v>
      </c>
      <c r="G201" t="s">
        <v>355</v>
      </c>
      <c r="H201" t="s">
        <v>432</v>
      </c>
      <c r="I201" t="s">
        <v>685</v>
      </c>
    </row>
    <row r="202" spans="1:9">
      <c r="A202">
        <v>880</v>
      </c>
      <c r="B202" s="766">
        <v>8800037</v>
      </c>
      <c r="C202">
        <v>8800037</v>
      </c>
      <c r="D202" t="s">
        <v>316</v>
      </c>
      <c r="E202" t="s">
        <v>458</v>
      </c>
      <c r="F202" t="s">
        <v>686</v>
      </c>
      <c r="G202" t="s">
        <v>355</v>
      </c>
      <c r="H202" t="s">
        <v>432</v>
      </c>
      <c r="I202" t="s">
        <v>162</v>
      </c>
    </row>
    <row r="203" spans="1:9">
      <c r="A203">
        <v>880</v>
      </c>
      <c r="B203" s="766">
        <v>8800005</v>
      </c>
      <c r="C203">
        <v>8800005</v>
      </c>
      <c r="D203" t="s">
        <v>316</v>
      </c>
      <c r="E203" t="s">
        <v>458</v>
      </c>
      <c r="F203" t="s">
        <v>550</v>
      </c>
      <c r="G203" t="s">
        <v>355</v>
      </c>
      <c r="H203" t="s">
        <v>432</v>
      </c>
      <c r="I203" t="s">
        <v>687</v>
      </c>
    </row>
    <row r="204" spans="1:9">
      <c r="A204">
        <v>880</v>
      </c>
      <c r="B204" s="766">
        <v>8800055</v>
      </c>
      <c r="C204">
        <v>8800055</v>
      </c>
      <c r="D204" t="s">
        <v>316</v>
      </c>
      <c r="E204" t="s">
        <v>458</v>
      </c>
      <c r="F204" t="s">
        <v>237</v>
      </c>
      <c r="G204" t="s">
        <v>355</v>
      </c>
      <c r="H204" t="s">
        <v>432</v>
      </c>
      <c r="I204" t="s">
        <v>688</v>
      </c>
    </row>
    <row r="205" spans="1:9">
      <c r="A205">
        <v>880</v>
      </c>
      <c r="B205" s="766">
        <v>8800906</v>
      </c>
      <c r="C205">
        <v>8800906</v>
      </c>
      <c r="D205" t="s">
        <v>316</v>
      </c>
      <c r="E205" t="s">
        <v>458</v>
      </c>
      <c r="F205" t="s">
        <v>551</v>
      </c>
      <c r="G205" t="s">
        <v>355</v>
      </c>
      <c r="H205" t="s">
        <v>432</v>
      </c>
      <c r="I205" t="s">
        <v>689</v>
      </c>
    </row>
    <row r="206" spans="1:9">
      <c r="A206">
        <v>880</v>
      </c>
      <c r="B206" s="766">
        <v>8800879</v>
      </c>
      <c r="C206">
        <v>8800879</v>
      </c>
      <c r="D206" t="s">
        <v>316</v>
      </c>
      <c r="E206" t="s">
        <v>458</v>
      </c>
      <c r="F206" t="s">
        <v>77</v>
      </c>
      <c r="G206" t="s">
        <v>355</v>
      </c>
      <c r="H206" t="s">
        <v>432</v>
      </c>
      <c r="I206" t="s">
        <v>690</v>
      </c>
    </row>
    <row r="207" spans="1:9">
      <c r="A207">
        <v>880</v>
      </c>
      <c r="B207" s="766">
        <v>8800804</v>
      </c>
      <c r="C207">
        <v>8800804</v>
      </c>
      <c r="D207" t="s">
        <v>316</v>
      </c>
      <c r="E207" t="s">
        <v>458</v>
      </c>
      <c r="F207" t="s">
        <v>477</v>
      </c>
      <c r="G207" t="s">
        <v>355</v>
      </c>
      <c r="H207" t="s">
        <v>432</v>
      </c>
      <c r="I207" t="s">
        <v>691</v>
      </c>
    </row>
    <row r="208" spans="1:9">
      <c r="A208">
        <v>880</v>
      </c>
      <c r="B208" s="766">
        <v>8800914</v>
      </c>
      <c r="C208">
        <v>8800914</v>
      </c>
      <c r="D208" t="s">
        <v>316</v>
      </c>
      <c r="E208" t="s">
        <v>458</v>
      </c>
      <c r="F208" t="s">
        <v>692</v>
      </c>
      <c r="G208" t="s">
        <v>355</v>
      </c>
      <c r="H208" t="s">
        <v>432</v>
      </c>
      <c r="I208" t="s">
        <v>177</v>
      </c>
    </row>
    <row r="209" spans="1:9">
      <c r="A209">
        <v>880</v>
      </c>
      <c r="B209" s="766">
        <v>8800877</v>
      </c>
      <c r="C209">
        <v>8800877</v>
      </c>
      <c r="D209" t="s">
        <v>316</v>
      </c>
      <c r="E209" t="s">
        <v>458</v>
      </c>
      <c r="F209" t="s">
        <v>203</v>
      </c>
      <c r="G209" t="s">
        <v>355</v>
      </c>
      <c r="H209" t="s">
        <v>432</v>
      </c>
      <c r="I209" t="s">
        <v>320</v>
      </c>
    </row>
    <row r="210" spans="1:9">
      <c r="A210">
        <v>880</v>
      </c>
      <c r="B210" s="766">
        <v>8800837</v>
      </c>
      <c r="C210">
        <v>8800837</v>
      </c>
      <c r="D210" t="s">
        <v>316</v>
      </c>
      <c r="E210" t="s">
        <v>458</v>
      </c>
      <c r="F210" t="s">
        <v>482</v>
      </c>
      <c r="G210" t="s">
        <v>355</v>
      </c>
      <c r="H210" t="s">
        <v>432</v>
      </c>
      <c r="I210" t="s">
        <v>301</v>
      </c>
    </row>
    <row r="211" spans="1:9">
      <c r="A211">
        <v>880</v>
      </c>
      <c r="B211" s="766">
        <v>8800004</v>
      </c>
      <c r="C211">
        <v>8800004</v>
      </c>
      <c r="D211" t="s">
        <v>316</v>
      </c>
      <c r="E211" t="s">
        <v>458</v>
      </c>
      <c r="F211" t="s">
        <v>541</v>
      </c>
      <c r="G211" t="s">
        <v>355</v>
      </c>
      <c r="H211" t="s">
        <v>432</v>
      </c>
      <c r="I211" t="s">
        <v>151</v>
      </c>
    </row>
    <row r="212" spans="1:9">
      <c r="A212">
        <v>880</v>
      </c>
      <c r="B212" s="766">
        <v>8800844</v>
      </c>
      <c r="C212">
        <v>8800844</v>
      </c>
      <c r="D212" t="s">
        <v>316</v>
      </c>
      <c r="E212" t="s">
        <v>458</v>
      </c>
      <c r="F212" t="s">
        <v>532</v>
      </c>
      <c r="G212" t="s">
        <v>355</v>
      </c>
      <c r="H212" t="s">
        <v>432</v>
      </c>
      <c r="I212" t="s">
        <v>577</v>
      </c>
    </row>
    <row r="213" spans="1:9">
      <c r="A213">
        <v>880</v>
      </c>
      <c r="B213" s="766">
        <v>8800034</v>
      </c>
      <c r="C213">
        <v>8800034</v>
      </c>
      <c r="D213" t="s">
        <v>316</v>
      </c>
      <c r="E213" t="s">
        <v>458</v>
      </c>
      <c r="F213" t="s">
        <v>52</v>
      </c>
      <c r="G213" t="s">
        <v>355</v>
      </c>
      <c r="H213" t="s">
        <v>432</v>
      </c>
      <c r="I213" t="s">
        <v>559</v>
      </c>
    </row>
    <row r="214" spans="1:9">
      <c r="A214">
        <v>880</v>
      </c>
      <c r="B214" s="766">
        <v>8800836</v>
      </c>
      <c r="C214">
        <v>8800836</v>
      </c>
      <c r="D214" t="s">
        <v>316</v>
      </c>
      <c r="E214" t="s">
        <v>458</v>
      </c>
      <c r="F214" t="s">
        <v>425</v>
      </c>
      <c r="G214" t="s">
        <v>355</v>
      </c>
      <c r="H214" t="s">
        <v>432</v>
      </c>
      <c r="I214" t="s">
        <v>419</v>
      </c>
    </row>
    <row r="215" spans="1:9">
      <c r="A215">
        <v>880</v>
      </c>
      <c r="B215" s="766">
        <v>8800878</v>
      </c>
      <c r="C215">
        <v>8800878</v>
      </c>
      <c r="D215" t="s">
        <v>316</v>
      </c>
      <c r="E215" t="s">
        <v>458</v>
      </c>
      <c r="F215" t="s">
        <v>693</v>
      </c>
      <c r="G215" t="s">
        <v>355</v>
      </c>
      <c r="H215" t="s">
        <v>432</v>
      </c>
      <c r="I215" t="s">
        <v>694</v>
      </c>
    </row>
    <row r="216" spans="1:9">
      <c r="A216">
        <v>880</v>
      </c>
      <c r="B216" s="766">
        <v>8802233</v>
      </c>
      <c r="C216">
        <v>8802233</v>
      </c>
      <c r="D216" t="s">
        <v>316</v>
      </c>
      <c r="E216" t="s">
        <v>458</v>
      </c>
      <c r="F216" t="s">
        <v>333</v>
      </c>
      <c r="G216" t="s">
        <v>355</v>
      </c>
      <c r="H216" t="s">
        <v>432</v>
      </c>
      <c r="I216" t="s">
        <v>695</v>
      </c>
    </row>
    <row r="217" spans="1:9">
      <c r="A217">
        <v>880</v>
      </c>
      <c r="B217" s="766">
        <v>8800841</v>
      </c>
      <c r="C217">
        <v>8800841</v>
      </c>
      <c r="D217" t="s">
        <v>316</v>
      </c>
      <c r="E217" t="s">
        <v>458</v>
      </c>
      <c r="F217" t="s">
        <v>282</v>
      </c>
      <c r="G217" t="s">
        <v>355</v>
      </c>
      <c r="H217" t="s">
        <v>432</v>
      </c>
      <c r="I217" t="s">
        <v>504</v>
      </c>
    </row>
    <row r="218" spans="1:9">
      <c r="A218">
        <v>880</v>
      </c>
      <c r="B218" s="766">
        <v>8800907</v>
      </c>
      <c r="C218">
        <v>8800907</v>
      </c>
      <c r="D218" t="s">
        <v>316</v>
      </c>
      <c r="E218" t="s">
        <v>458</v>
      </c>
      <c r="F218" t="s">
        <v>696</v>
      </c>
      <c r="G218" t="s">
        <v>355</v>
      </c>
      <c r="H218" t="s">
        <v>432</v>
      </c>
      <c r="I218" t="s">
        <v>697</v>
      </c>
    </row>
    <row r="219" spans="1:9">
      <c r="A219">
        <v>880</v>
      </c>
      <c r="B219" s="766">
        <v>8800023</v>
      </c>
      <c r="C219">
        <v>8800023</v>
      </c>
      <c r="D219" t="s">
        <v>316</v>
      </c>
      <c r="E219" t="s">
        <v>458</v>
      </c>
      <c r="F219" t="s">
        <v>294</v>
      </c>
      <c r="G219" t="s">
        <v>355</v>
      </c>
      <c r="H219" t="s">
        <v>432</v>
      </c>
      <c r="I219" t="s">
        <v>421</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使い方</vt:lpstr>
      <vt:lpstr>【入力】基本事項入力</vt:lpstr>
      <vt:lpstr>【入力】世帯数入力</vt:lpstr>
      <vt:lpstr>【印刷用】自治会助成事業補助金</vt:lpstr>
      <vt:lpstr>【印刷用】世帯数一覧</vt:lpstr>
      <vt:lpstr>【印刷用】減免世帯一覧</vt:lpstr>
      <vt:lpstr>【印刷用】防犯灯維持管理費助成事業補助金</vt:lpstr>
      <vt:lpstr>【印刷用】自治公民館運営費補助</vt:lpstr>
      <vt:lpstr>郵便番号</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Y0210221</dc:creator>
  <cp:lastModifiedBy>Y0510885</cp:lastModifiedBy>
  <dcterms:created xsi:type="dcterms:W3CDTF">2021-04-16T07:11:18Z</dcterms:created>
  <dcterms:modified xsi:type="dcterms:W3CDTF">2024-04-01T07:04:13Z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3.1.7.0</vt:lpwstr>
      <vt:lpwstr>3.1.9.0</vt:lpwstr>
      <vt:lpwstr>5.0.2.0</vt:lpwstr>
    </vt:vector>
  </property>
  <property fmtid="{DCFEDD21-7773-49B2-8022-6FC58DB5260B}" pid="3" name="LastSavedVersion">
    <vt:lpwstr>5.0.2.0</vt:lpwstr>
  </property>
  <property fmtid="{DCFEDD21-7773-49B2-8022-6FC58DB5260B}" pid="4" name="LastSavedDate">
    <vt:filetime>2024-04-01T07:04:13Z</vt:filetime>
  </property>
</Properties>
</file>