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20" yWindow="-120" windowWidth="20730" windowHeight="11160" tabRatio="626" activeTab="1"/>
  </bookViews>
  <sheets>
    <sheet name="使い方" sheetId="1" r:id="rId1"/>
    <sheet name="カスタマイズ" sheetId="5" r:id="rId2"/>
    <sheet name="本年度出納帳" sheetId="6" r:id="rId3"/>
    <sheet name="本年度収支決算書" sheetId="4" r:id="rId4"/>
    <sheet name="次年度収支予算書" sheetId="8" r:id="rId5"/>
  </sheets>
  <definedNames>
    <definedName name="_xlnm.Print_Area" localSheetId="3">本年度収支決算書!$A$1:$K$83</definedName>
    <definedName name="_xlnm.Print_Area" localSheetId="4">次年度収支予算書!$A$1:$H$51</definedName>
    <definedName name="_xlnm._FilterDatabase" localSheetId="2" hidden="1">本年度出納帳!$A$2:$G$1004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<sst xmlns="http://schemas.openxmlformats.org/spreadsheetml/2006/main" xmlns:r="http://schemas.openxmlformats.org/officeDocument/2006/relationships" count="108" uniqueCount="108">
  <si>
    <t>日付</t>
    <rPh sb="0" eb="2">
      <t>ヒヅケ</t>
    </rPh>
    <phoneticPr fontId="1"/>
  </si>
  <si>
    <t>収入</t>
    <rPh sb="0" eb="2">
      <t>シュウニュウ</t>
    </rPh>
    <phoneticPr fontId="1"/>
  </si>
  <si>
    <t>支出</t>
    <rPh sb="0" eb="2">
      <t>シシュツ</t>
    </rPh>
    <phoneticPr fontId="1"/>
  </si>
  <si>
    <t>▼本年度の予算額を記入して下さい。</t>
    <rPh sb="1" eb="4">
      <t>ホンネンド</t>
    </rPh>
    <rPh sb="5" eb="8">
      <t>ヨサンガク</t>
    </rPh>
    <rPh sb="9" eb="11">
      <t>キニュウ</t>
    </rPh>
    <rPh sb="13" eb="14">
      <t>クダ</t>
    </rPh>
    <phoneticPr fontId="1"/>
  </si>
  <si>
    <t>（単位：円）</t>
    <rPh sb="1" eb="3">
      <t>タンイ</t>
    </rPh>
    <rPh sb="4" eb="5">
      <t>エン</t>
    </rPh>
    <phoneticPr fontId="1"/>
  </si>
  <si>
    <t>▼年度を記入</t>
    <rPh sb="1" eb="3">
      <t>ネンド</t>
    </rPh>
    <rPh sb="4" eb="6">
      <t>キニュウ</t>
    </rPh>
    <phoneticPr fontId="1"/>
  </si>
  <si>
    <t>（単位：円）</t>
  </si>
  <si>
    <t>▼集計項目</t>
    <rPh sb="1" eb="3">
      <t>シュウケイ</t>
    </rPh>
    <rPh sb="3" eb="5">
      <t>コウモク</t>
    </rPh>
    <phoneticPr fontId="1"/>
  </si>
  <si>
    <t>本年度予算額</t>
    <rPh sb="0" eb="3">
      <t>ホンネンド</t>
    </rPh>
    <phoneticPr fontId="1"/>
  </si>
  <si>
    <t>雑費</t>
  </si>
  <si>
    <t>▼監査報告日</t>
    <rPh sb="1" eb="3">
      <t>カンサ</t>
    </rPh>
    <rPh sb="3" eb="5">
      <t>ホウコク</t>
    </rPh>
    <rPh sb="5" eb="6">
      <t>ビ</t>
    </rPh>
    <phoneticPr fontId="1"/>
  </si>
  <si>
    <t>備品購入費</t>
    <rPh sb="0" eb="2">
      <t>ビヒン</t>
    </rPh>
    <rPh sb="2" eb="5">
      <t>コウニ</t>
    </rPh>
    <phoneticPr fontId="1"/>
  </si>
  <si>
    <t>～</t>
  </si>
  <si>
    <t>項目</t>
    <rPh sb="0" eb="2">
      <t>コウモク</t>
    </rPh>
    <phoneticPr fontId="22"/>
  </si>
  <si>
    <t>前年度繰越</t>
    <rPh sb="0" eb="3">
      <t>ゼンネンド</t>
    </rPh>
    <rPh sb="3" eb="5">
      <t>クリコシ</t>
    </rPh>
    <phoneticPr fontId="1"/>
  </si>
  <si>
    <t>概要</t>
    <rPh sb="0" eb="2">
      <t>ガイヨウ</t>
    </rPh>
    <phoneticPr fontId="1"/>
  </si>
  <si>
    <t>令和</t>
    <rPh sb="0" eb="2">
      <t>レイワ</t>
    </rPh>
    <phoneticPr fontId="1"/>
  </si>
  <si>
    <t>【支出の部】</t>
    <rPh sb="1" eb="3">
      <t>シシュツ</t>
    </rPh>
    <rPh sb="4" eb="5">
      <t>ブ</t>
    </rPh>
    <phoneticPr fontId="22"/>
  </si>
  <si>
    <t>本年度予算額</t>
    <rPh sb="0" eb="2">
      <t>ホンネン</t>
    </rPh>
    <rPh sb="2" eb="3">
      <t>ド</t>
    </rPh>
    <phoneticPr fontId="1"/>
  </si>
  <si>
    <t/>
  </si>
  <si>
    <t>合計</t>
    <rPh sb="0" eb="2">
      <t>ゴウケイ</t>
    </rPh>
    <phoneticPr fontId="22"/>
  </si>
  <si>
    <t>収入合計</t>
    <rPh sb="0" eb="2">
      <t>シュウニュウ</t>
    </rPh>
    <rPh sb="2" eb="4">
      <t>ゴウケイ</t>
    </rPh>
    <phoneticPr fontId="22"/>
  </si>
  <si>
    <t>前年度決算額</t>
    <rPh sb="0" eb="1">
      <t>マエ</t>
    </rPh>
    <rPh sb="1" eb="3">
      <t>ネンド</t>
    </rPh>
    <rPh sb="3" eb="5">
      <t>ケッサン</t>
    </rPh>
    <rPh sb="5" eb="6">
      <t>ガク</t>
    </rPh>
    <phoneticPr fontId="22"/>
  </si>
  <si>
    <t>残高</t>
    <rPh sb="0" eb="2">
      <t>ザンダカ</t>
    </rPh>
    <phoneticPr fontId="1"/>
  </si>
  <si>
    <t>宮崎</t>
    <rPh sb="0" eb="2">
      <t>ミヤザキ</t>
    </rPh>
    <phoneticPr fontId="1"/>
  </si>
  <si>
    <t>ガス代</t>
    <rPh sb="2" eb="3">
      <t>ダイ</t>
    </rPh>
    <phoneticPr fontId="1"/>
  </si>
  <si>
    <t>摘要</t>
    <rPh sb="0" eb="2">
      <t>テキヨウ</t>
    </rPh>
    <phoneticPr fontId="22"/>
  </si>
  <si>
    <t>繰越金</t>
    <rPh sb="0" eb="3">
      <t>クリコ</t>
    </rPh>
    <phoneticPr fontId="1"/>
  </si>
  <si>
    <t>差引残高</t>
    <rPh sb="0" eb="1">
      <t>サ</t>
    </rPh>
    <rPh sb="1" eb="2">
      <t>ヒ</t>
    </rPh>
    <rPh sb="2" eb="4">
      <t>ザンダカ</t>
    </rPh>
    <phoneticPr fontId="22"/>
  </si>
  <si>
    <t>比較増減</t>
    <rPh sb="0" eb="2">
      <t>ヒカク</t>
    </rPh>
    <rPh sb="2" eb="4">
      <t>ゾウゲン</t>
    </rPh>
    <phoneticPr fontId="22"/>
  </si>
  <si>
    <t>年度</t>
    <rPh sb="0" eb="2">
      <t>ネンド</t>
    </rPh>
    <phoneticPr fontId="1"/>
  </si>
  <si>
    <t>自治会</t>
    <rPh sb="0" eb="3">
      <t>ジチカイ</t>
    </rPh>
    <phoneticPr fontId="1"/>
  </si>
  <si>
    <t>▼自治会名を入力</t>
    <rPh sb="1" eb="4">
      <t>ジチカイ</t>
    </rPh>
    <rPh sb="4" eb="5">
      <t>メイ</t>
    </rPh>
    <rPh sb="6" eb="8">
      <t>ニュウリョク</t>
    </rPh>
    <phoneticPr fontId="1"/>
  </si>
  <si>
    <t>宮崎太郎</t>
    <rPh sb="0" eb="2">
      <t>ミヤザキ</t>
    </rPh>
    <rPh sb="2" eb="4">
      <t>タロウ</t>
    </rPh>
    <phoneticPr fontId="1"/>
  </si>
  <si>
    <t>寄付金</t>
    <rPh sb="0" eb="3">
      <t>キフキン</t>
    </rPh>
    <phoneticPr fontId="1"/>
  </si>
  <si>
    <t>に繰越いたします。</t>
  </si>
  <si>
    <t>円は、</t>
    <rPh sb="0" eb="1">
      <t>エン</t>
    </rPh>
    <phoneticPr fontId="22"/>
  </si>
  <si>
    <t>支出合計</t>
    <rPh sb="0" eb="2">
      <t>シシュツ</t>
    </rPh>
    <rPh sb="2" eb="4">
      <t>ゴウケイ</t>
    </rPh>
    <phoneticPr fontId="22"/>
  </si>
  <si>
    <t>▼監査人(役職/氏名）</t>
    <rPh sb="1" eb="3">
      <t>カンサ</t>
    </rPh>
    <rPh sb="3" eb="4">
      <t>ニン</t>
    </rPh>
    <rPh sb="5" eb="7">
      <t>ヤクショク</t>
    </rPh>
    <rPh sb="8" eb="10">
      <t>シメイ</t>
    </rPh>
    <phoneticPr fontId="1"/>
  </si>
  <si>
    <t>▼前年度繰越金</t>
    <rPh sb="1" eb="2">
      <t>マエ</t>
    </rPh>
    <rPh sb="2" eb="4">
      <t>ネンド</t>
    </rPh>
    <rPh sb="4" eb="6">
      <t>クリコシ</t>
    </rPh>
    <rPh sb="6" eb="7">
      <t>キン</t>
    </rPh>
    <phoneticPr fontId="1"/>
  </si>
  <si>
    <t>▼会計期間の入力</t>
    <rPh sb="1" eb="3">
      <t>カイケイ</t>
    </rPh>
    <rPh sb="3" eb="5">
      <t>キカン</t>
    </rPh>
    <rPh sb="6" eb="8">
      <t>ニュウリョク</t>
    </rPh>
    <phoneticPr fontId="1"/>
  </si>
  <si>
    <t>　　　上記のとおり、報告いたします。</t>
  </si>
  <si>
    <t>▼会計担当</t>
    <rPh sb="1" eb="3">
      <t>カイケイ</t>
    </rPh>
    <rPh sb="3" eb="5">
      <t>タントウ</t>
    </rPh>
    <phoneticPr fontId="1"/>
  </si>
  <si>
    <t>防犯灯代</t>
    <rPh sb="0" eb="3">
      <t>ボウハントウ</t>
    </rPh>
    <rPh sb="3" eb="4">
      <t>ダイ</t>
    </rPh>
    <phoneticPr fontId="1"/>
  </si>
  <si>
    <t>本年度決算額</t>
    <rPh sb="0" eb="3">
      <t>ホンネンド</t>
    </rPh>
    <rPh sb="3" eb="5">
      <t>ケッサン</t>
    </rPh>
    <rPh sb="5" eb="6">
      <t>ガク</t>
    </rPh>
    <phoneticPr fontId="22"/>
  </si>
  <si>
    <t>▼会計報告日</t>
    <rPh sb="1" eb="3">
      <t>カイケイ</t>
    </rPh>
    <rPh sb="3" eb="6">
      <t>ホウコ</t>
    </rPh>
    <phoneticPr fontId="1"/>
  </si>
  <si>
    <t>項目</t>
    <rPh sb="0" eb="2">
      <t>コウモク</t>
    </rPh>
    <phoneticPr fontId="1"/>
  </si>
  <si>
    <t>ー</t>
  </si>
  <si>
    <t>自治会費</t>
    <rPh sb="0" eb="4">
      <t>ジチカ</t>
    </rPh>
    <phoneticPr fontId="1"/>
  </si>
  <si>
    <t>宮崎花子</t>
    <rPh sb="0" eb="2">
      <t>ミヤザキ</t>
    </rPh>
    <rPh sb="2" eb="4">
      <t>ハナコ</t>
    </rPh>
    <phoneticPr fontId="1"/>
  </si>
  <si>
    <t>交際費</t>
    <rPh sb="0" eb="3">
      <t>コウサ</t>
    </rPh>
    <phoneticPr fontId="1"/>
  </si>
  <si>
    <t>計</t>
    <rPh sb="0" eb="1">
      <t>ケイ</t>
    </rPh>
    <phoneticPr fontId="1"/>
  </si>
  <si>
    <t>収支決算について、関係書類帳、帳簿等を監査したところ、適正に処理されていると認めます。</t>
  </si>
  <si>
    <t>　</t>
  </si>
  <si>
    <t>本年度予算額</t>
    <rPh sb="0" eb="3">
      <t>ホンネンド</t>
    </rPh>
    <rPh sb="3" eb="6">
      <t>ヨサンガク</t>
    </rPh>
    <phoneticPr fontId="23"/>
  </si>
  <si>
    <t>差引残高</t>
    <rPh sb="0" eb="4">
      <t>サシヒキザンダカ</t>
    </rPh>
    <phoneticPr fontId="1"/>
  </si>
  <si>
    <t>＝</t>
  </si>
  <si>
    <t>【収入の部】</t>
    <rPh sb="1" eb="3">
      <t>シュウニュウ</t>
    </rPh>
    <rPh sb="4" eb="5">
      <t>ブ</t>
    </rPh>
    <phoneticPr fontId="22"/>
  </si>
  <si>
    <t>本年度予算額</t>
    <rPh sb="0" eb="3">
      <t>ホンド</t>
    </rPh>
    <rPh sb="3" eb="6">
      <t>ヨサンガク</t>
    </rPh>
    <phoneticPr fontId="23"/>
  </si>
  <si>
    <t>本年度決算額</t>
    <rPh sb="0" eb="2">
      <t>ホンネン</t>
    </rPh>
    <rPh sb="2" eb="3">
      <t>ド</t>
    </rPh>
    <rPh sb="3" eb="5">
      <t>ケッサン</t>
    </rPh>
    <rPh sb="5" eb="6">
      <t>ガク</t>
    </rPh>
    <phoneticPr fontId="22"/>
  </si>
  <si>
    <t>▼会計監査報告文言</t>
    <rPh sb="1" eb="5">
      <t>カイケイカンサ</t>
    </rPh>
    <rPh sb="5" eb="7">
      <t>ホウコク</t>
    </rPh>
    <rPh sb="7" eb="9">
      <t>モンゴン</t>
    </rPh>
    <phoneticPr fontId="1"/>
  </si>
  <si>
    <t>会計監査</t>
    <rPh sb="0" eb="4">
      <t>カイケイ</t>
    </rPh>
    <phoneticPr fontId="1"/>
  </si>
  <si>
    <t>市自治会補助金</t>
    <rPh sb="0" eb="4">
      <t>シジチ</t>
    </rPh>
    <rPh sb="4" eb="7">
      <t>ホジョキン</t>
    </rPh>
    <phoneticPr fontId="1"/>
  </si>
  <si>
    <t>市防犯灯補助金</t>
    <rPh sb="0" eb="1">
      <t>シ</t>
    </rPh>
    <rPh sb="1" eb="4">
      <t>ボウハントウ</t>
    </rPh>
    <rPh sb="4" eb="7">
      <t>ホジョキン</t>
    </rPh>
    <phoneticPr fontId="1"/>
  </si>
  <si>
    <t>市自治公民館運営費補助金</t>
    <rPh sb="0" eb="6">
      <t>シジチコウミンカン</t>
    </rPh>
    <rPh sb="6" eb="9">
      <t>ウンエイヒ</t>
    </rPh>
    <rPh sb="9" eb="12">
      <t>ホジョキン</t>
    </rPh>
    <phoneticPr fontId="1"/>
  </si>
  <si>
    <t>雑収入</t>
    <rPh sb="0" eb="3">
      <t>ザツ</t>
    </rPh>
    <phoneticPr fontId="1"/>
  </si>
  <si>
    <t>事業費</t>
    <rPh sb="0" eb="3">
      <t>ジギョウヒ</t>
    </rPh>
    <phoneticPr fontId="1"/>
  </si>
  <si>
    <t>負担金</t>
    <rPh sb="0" eb="3">
      <t>フタンキン</t>
    </rPh>
    <phoneticPr fontId="1"/>
  </si>
  <si>
    <t>積立金</t>
    <rPh sb="0" eb="3">
      <t>ツミタテキン</t>
    </rPh>
    <phoneticPr fontId="1"/>
  </si>
  <si>
    <t>需要費</t>
    <rPh sb="0" eb="3">
      <t>ジュ</t>
    </rPh>
    <phoneticPr fontId="1"/>
  </si>
  <si>
    <t>役務費</t>
    <rPh sb="0" eb="1">
      <t>ヤク</t>
    </rPh>
    <rPh sb="1" eb="2">
      <t>ム</t>
    </rPh>
    <rPh sb="2" eb="3">
      <t>ヒ</t>
    </rPh>
    <phoneticPr fontId="1"/>
  </si>
  <si>
    <t>積立金</t>
    <rPh sb="0" eb="3">
      <t>ツミタ</t>
    </rPh>
    <phoneticPr fontId="1"/>
  </si>
  <si>
    <t>寄附金</t>
    <rPh sb="0" eb="3">
      <t>キフキン</t>
    </rPh>
    <phoneticPr fontId="1"/>
  </si>
  <si>
    <t>消耗品費</t>
    <rPh sb="0" eb="4">
      <t>ショウモ</t>
    </rPh>
    <phoneticPr fontId="1"/>
  </si>
  <si>
    <t>事業収入</t>
    <rPh sb="0" eb="4">
      <t>ジギョウシュウニュウ</t>
    </rPh>
    <phoneticPr fontId="1"/>
  </si>
  <si>
    <t>委託費</t>
    <rPh sb="0" eb="3">
      <t>イタク</t>
    </rPh>
    <phoneticPr fontId="1"/>
  </si>
  <si>
    <t>入金額</t>
    <rPh sb="0" eb="2">
      <t>ニュウキン</t>
    </rPh>
    <rPh sb="2" eb="3">
      <t>ガク</t>
    </rPh>
    <phoneticPr fontId="1"/>
  </si>
  <si>
    <t>支出額</t>
    <rPh sb="0" eb="2">
      <t>シシュツ</t>
    </rPh>
    <rPh sb="2" eb="3">
      <t>ガク</t>
    </rPh>
    <phoneticPr fontId="1"/>
  </si>
  <si>
    <t>（入金）</t>
    <rPh sb="1" eb="3">
      <t>ニュウキン</t>
    </rPh>
    <phoneticPr fontId="1"/>
  </si>
  <si>
    <t>（支出）</t>
    <rPh sb="1" eb="3">
      <t>シシュツ</t>
    </rPh>
    <phoneticPr fontId="1"/>
  </si>
  <si>
    <t>２人目</t>
    <rPh sb="1" eb="3">
      <t>ニン</t>
    </rPh>
    <phoneticPr fontId="1"/>
  </si>
  <si>
    <t>水道光熱費</t>
    <rPh sb="0" eb="5">
      <t>スイドウ</t>
    </rPh>
    <phoneticPr fontId="1"/>
  </si>
  <si>
    <t>会議費</t>
    <rPh sb="0" eb="3">
      <t>カイギヒ</t>
    </rPh>
    <phoneticPr fontId="1"/>
  </si>
  <si>
    <t>敬老会費</t>
    <rPh sb="0" eb="3">
      <t>ケイロウカイ</t>
    </rPh>
    <rPh sb="3" eb="4">
      <t>ヒ</t>
    </rPh>
    <phoneticPr fontId="1"/>
  </si>
  <si>
    <r>
      <t>必要に応じて、灰色の網掛けの部分を入力します。</t>
    </r>
    <r>
      <rPr>
        <sz val="11"/>
        <color theme="1"/>
        <rFont val="游ゴシック"/>
      </rPr>
      <t xml:space="preserve">
</t>
    </r>
    <r>
      <rPr>
        <sz val="11"/>
        <color rgb="FFC00000"/>
        <rFont val="游ゴシック"/>
      </rPr>
      <t>※例としてすでに記入してありますので、そのまま書き換えてください。
※行をコピーしたり挿入したりすると、他シートへ反映されない場合があります。</t>
    </r>
    <rPh sb="0" eb="2">
      <t>ひつよう</t>
    </rPh>
    <rPh sb="3" eb="6">
      <t>お</t>
    </rPh>
    <rPh sb="7" eb="9">
      <t>はいいろ</t>
    </rPh>
    <rPh sb="10" eb="12">
      <t>あみか</t>
    </rPh>
    <rPh sb="14" eb="16">
      <t>ぶぶん</t>
    </rPh>
    <rPh sb="17" eb="19">
      <t>にゅうりょく</t>
    </rPh>
    <rPh sb="25" eb="26">
      <t>れい</t>
    </rPh>
    <rPh sb="32" eb="34">
      <t>きにゅう</t>
    </rPh>
    <rPh sb="47" eb="48">
      <t>か</t>
    </rPh>
    <rPh sb="49" eb="50">
      <t>か</t>
    </rPh>
    <rPh sb="59" eb="60">
      <t>ぎょう</t>
    </rPh>
    <rPh sb="67" eb="69">
      <t>そうにゅう</t>
    </rPh>
    <rPh sb="76" eb="77">
      <t>ほか</t>
    </rPh>
    <rPh sb="81" eb="83">
      <t>はんえい</t>
    </rPh>
    <rPh sb="87" eb="89">
      <t>ばあい</t>
    </rPh>
    <phoneticPr fontId="1" type="Hiragana"/>
  </si>
  <si>
    <t>研修会費</t>
    <rPh sb="0" eb="4">
      <t>ケンシュウカイヒ</t>
    </rPh>
    <phoneticPr fontId="1"/>
  </si>
  <si>
    <t>電気代</t>
    <rPh sb="0" eb="3">
      <t>デンキダイ</t>
    </rPh>
    <phoneticPr fontId="1"/>
  </si>
  <si>
    <t>水道費</t>
    <rPh sb="0" eb="3">
      <t>スイド</t>
    </rPh>
    <phoneticPr fontId="1"/>
  </si>
  <si>
    <t>役員報酬</t>
    <rPh sb="0" eb="4">
      <t>ヤクイン</t>
    </rPh>
    <phoneticPr fontId="1"/>
  </si>
  <si>
    <t>通信運搬費</t>
    <rPh sb="0" eb="4">
      <t>ツウシンウンパン</t>
    </rPh>
    <rPh sb="4" eb="5">
      <t>ヒ</t>
    </rPh>
    <phoneticPr fontId="1"/>
  </si>
  <si>
    <t>原材料費</t>
  </si>
  <si>
    <t>工事請負費</t>
  </si>
  <si>
    <t>使用料及び賃借料</t>
  </si>
  <si>
    <t>旅費</t>
  </si>
  <si>
    <t>委託料</t>
  </si>
  <si>
    <r>
      <t>⑴『本年度収支決算書』シート</t>
    </r>
    <r>
      <rPr>
        <sz val="11"/>
        <color theme="1"/>
        <rFont val="游ゴシック"/>
      </rPr>
      <t xml:space="preserve">
・収支決算書　及び　会計監査報告　が印刷できます。
・収支決算書については、「摘要欄」は手入力となっています。必要に応じて記入し、印刷をお願いします。
　※項目や決算額、予算額、比較増減については、自動で反映されます。
</t>
    </r>
    <rPh sb="2" eb="3">
      <t>ほん</t>
    </rPh>
    <rPh sb="3" eb="5">
      <t>ねんど</t>
    </rPh>
    <rPh sb="5" eb="10">
      <t>しゅうしけっさんしょ</t>
    </rPh>
    <rPh sb="16" eb="18">
      <t>しゅうし</t>
    </rPh>
    <rPh sb="18" eb="21">
      <t>けっさんしょ</t>
    </rPh>
    <rPh sb="22" eb="23">
      <t>およ</t>
    </rPh>
    <rPh sb="25" eb="31">
      <t>かいけいかん</t>
    </rPh>
    <rPh sb="33" eb="35">
      <t>いんさつ</t>
    </rPh>
    <rPh sb="42" eb="47">
      <t>しゅうしけ</t>
    </rPh>
    <rPh sb="54" eb="57">
      <t>てきよ</t>
    </rPh>
    <rPh sb="59" eb="62">
      <t>てにゅ</t>
    </rPh>
    <rPh sb="70" eb="72">
      <t>ひつよう</t>
    </rPh>
    <rPh sb="73" eb="74">
      <t>おう</t>
    </rPh>
    <rPh sb="76" eb="78">
      <t>きにゅう</t>
    </rPh>
    <rPh sb="80" eb="82">
      <t>いんさつ</t>
    </rPh>
    <rPh sb="84" eb="85">
      <t>ねが</t>
    </rPh>
    <rPh sb="93" eb="95">
      <t>こうもく</t>
    </rPh>
    <rPh sb="96" eb="99">
      <t>けっさ</t>
    </rPh>
    <rPh sb="100" eb="103">
      <t>よさんがく</t>
    </rPh>
    <rPh sb="104" eb="106">
      <t>ひかく</t>
    </rPh>
    <rPh sb="106" eb="108">
      <t>ぞうげん</t>
    </rPh>
    <rPh sb="114" eb="116">
      <t>じどう</t>
    </rPh>
    <rPh sb="117" eb="119">
      <t>はんえい</t>
    </rPh>
    <phoneticPr fontId="1" type="Hiragana"/>
  </si>
  <si>
    <t>予備費</t>
  </si>
  <si>
    <t>本エクセルを開いたら、まず左下の『カスタマイズ』シートを押します。</t>
    <rPh sb="0" eb="1">
      <t>ほん</t>
    </rPh>
    <rPh sb="6" eb="7">
      <t>ひら</t>
    </rPh>
    <rPh sb="13" eb="15">
      <t>ひだりした</t>
    </rPh>
    <rPh sb="28" eb="29">
      <t>お</t>
    </rPh>
    <phoneticPr fontId="1" type="Hiragana"/>
  </si>
  <si>
    <t>手順</t>
    <rPh sb="0" eb="2">
      <t>てじゅん</t>
    </rPh>
    <phoneticPr fontId="1" type="Hiragana"/>
  </si>
  <si>
    <t>内容</t>
    <rPh sb="0" eb="2">
      <t>ないよう</t>
    </rPh>
    <phoneticPr fontId="1" type="Hiragana"/>
  </si>
  <si>
    <r>
      <t>必要に応じて入力してほしい項目</t>
    </r>
    <r>
      <rPr>
        <sz val="11"/>
        <color theme="1"/>
        <rFont val="游ゴシック"/>
      </rPr>
      <t xml:space="preserve">
▼会計報告日　→必要ない場合は空白にして下さい。
▼会計担当　　→必要ない場合は空白にして下さい。
▼集計科目
▼年度
▼会計期間</t>
    </r>
    <rPh sb="0" eb="2">
      <t>ひつよう</t>
    </rPh>
    <rPh sb="3" eb="4">
      <t>おう</t>
    </rPh>
    <rPh sb="6" eb="8">
      <t>にゅうりょく</t>
    </rPh>
    <rPh sb="13" eb="15">
      <t>こうもく</t>
    </rPh>
    <phoneticPr fontId="1" type="Hiragana"/>
  </si>
  <si>
    <r>
      <t>必ず変更・入力してほしい項目</t>
    </r>
    <r>
      <rPr>
        <sz val="11"/>
        <color theme="1"/>
        <rFont val="游ゴシック"/>
      </rPr>
      <t xml:space="preserve">
▼自治会名
▼監査人　　→１名の場合は、
　　　　　　　２人目の監査人（役職/氏名）を空白にして下さい。
▼監査報告日
▼前年度繰越金
▼本年度の予算額
</t>
    </r>
    <rPh sb="0" eb="1">
      <t>かなら</t>
    </rPh>
    <rPh sb="2" eb="4">
      <t>へんこう</t>
    </rPh>
    <rPh sb="5" eb="7">
      <t>にゅうりょく</t>
    </rPh>
    <rPh sb="12" eb="14">
      <t>こうもく</t>
    </rPh>
    <phoneticPr fontId="1" type="Hiragana"/>
  </si>
  <si>
    <r>
      <t xml:space="preserve">収入・支出があったら、『本年度出納帳』シートに記入していきます。
</t>
    </r>
    <r>
      <rPr>
        <b/>
        <sz val="11"/>
        <color theme="4"/>
        <rFont val="游ゴシック"/>
      </rPr>
      <t>入力方法</t>
    </r>
    <r>
      <rPr>
        <b/>
        <sz val="11"/>
        <color theme="1"/>
        <rFont val="游ゴシック"/>
      </rPr>
      <t xml:space="preserve">
</t>
    </r>
    <r>
      <rPr>
        <sz val="11"/>
        <color theme="1"/>
        <rFont val="游ゴシック"/>
      </rPr>
      <t xml:space="preserve">➀『本年度出納帳』を押します。
②日付を入力します。一覧が出てくるので選択してください。
③項目を入力します。入金の場合は、入金の欄を、支出の場合は、支出の欄を　クリックすると、各項目がプルダウンで出てくるので、入力したい項目を選択してください。
④概要の欄に詳細を記入します。
⑤金額を「入金額」または「支出額」の該当する方に入力します。
⑥残高については自動的に反映されます。
</t>
    </r>
    <rPh sb="0" eb="2">
      <t>しゅうにゅう</t>
    </rPh>
    <rPh sb="3" eb="5">
      <t>ししゅつ</t>
    </rPh>
    <rPh sb="12" eb="15">
      <t>ほんねんど</t>
    </rPh>
    <rPh sb="15" eb="18">
      <t>すいとうちょう</t>
    </rPh>
    <rPh sb="23" eb="25">
      <t>きにゅう</t>
    </rPh>
    <rPh sb="34" eb="36">
      <t>にゅうりょく</t>
    </rPh>
    <rPh sb="36" eb="38">
      <t>ほうほう</t>
    </rPh>
    <rPh sb="41" eb="44">
      <t>ほんねんど</t>
    </rPh>
    <rPh sb="44" eb="47">
      <t>すいとうちょう</t>
    </rPh>
    <rPh sb="49" eb="50">
      <t>お</t>
    </rPh>
    <rPh sb="56" eb="58">
      <t>ひづけ</t>
    </rPh>
    <rPh sb="59" eb="61">
      <t>にゅうりょく</t>
    </rPh>
    <rPh sb="65" eb="67">
      <t>いちらん</t>
    </rPh>
    <rPh sb="68" eb="69">
      <t>で</t>
    </rPh>
    <rPh sb="74" eb="76">
      <t>せんたく</t>
    </rPh>
    <rPh sb="85" eb="87">
      <t>こうもく</t>
    </rPh>
    <rPh sb="88" eb="90">
      <t>にゅうりょく</t>
    </rPh>
    <rPh sb="94" eb="96">
      <t>にゅうきん</t>
    </rPh>
    <rPh sb="97" eb="99">
      <t>ばあい</t>
    </rPh>
    <rPh sb="101" eb="103">
      <t>にゅうきん</t>
    </rPh>
    <rPh sb="104" eb="105">
      <t>らん</t>
    </rPh>
    <rPh sb="107" eb="109">
      <t>ししゅつ</t>
    </rPh>
    <rPh sb="110" eb="112">
      <t>ばあい</t>
    </rPh>
    <rPh sb="114" eb="116">
      <t>ししゅつ</t>
    </rPh>
    <rPh sb="117" eb="118">
      <t>らん</t>
    </rPh>
    <rPh sb="128" eb="129">
      <t>かく</t>
    </rPh>
    <rPh sb="129" eb="131">
      <t>こうもく</t>
    </rPh>
    <rPh sb="138" eb="139">
      <t>で</t>
    </rPh>
    <rPh sb="145" eb="147">
      <t>にゅうりょく</t>
    </rPh>
    <rPh sb="150" eb="152">
      <t>こうもく</t>
    </rPh>
    <rPh sb="153" eb="155">
      <t>せんたく</t>
    </rPh>
    <rPh sb="164" eb="166">
      <t>がいよう</t>
    </rPh>
    <rPh sb="167" eb="168">
      <t>らん</t>
    </rPh>
    <rPh sb="169" eb="171">
      <t>しょうさい</t>
    </rPh>
    <rPh sb="172" eb="174">
      <t>きにゅう</t>
    </rPh>
    <rPh sb="180" eb="182">
      <t>きんがく</t>
    </rPh>
    <rPh sb="184" eb="187">
      <t>にゅう</t>
    </rPh>
    <rPh sb="192" eb="195">
      <t>ししゅつがく</t>
    </rPh>
    <rPh sb="197" eb="199">
      <t>がいとう</t>
    </rPh>
    <rPh sb="201" eb="202">
      <t>ほう</t>
    </rPh>
    <rPh sb="203" eb="205">
      <t>にゅうりょく</t>
    </rPh>
    <rPh sb="211" eb="213">
      <t>ざんだか</t>
    </rPh>
    <rPh sb="218" eb="221">
      <t>じどうてき</t>
    </rPh>
    <rPh sb="222" eb="224">
      <t>はんえい</t>
    </rPh>
    <phoneticPr fontId="1" type="Hiragana"/>
  </si>
  <si>
    <r>
      <t>⑵『次年度収支予算書』シート</t>
    </r>
    <r>
      <rPr>
        <sz val="11"/>
        <color theme="1"/>
        <rFont val="游ゴシック"/>
      </rPr>
      <t xml:space="preserve">
・収支予算書が印刷できます。
・本年度予算額、摘要欄は手入力となっています。記入し印刷してください。
※項目、前年度決算額、比較増減については、自動で反映されます。</t>
    </r>
    <rPh sb="2" eb="5">
      <t>じねんど</t>
    </rPh>
    <rPh sb="5" eb="7">
      <t>しゅうし</t>
    </rPh>
    <rPh sb="7" eb="10">
      <t>よさんしょ</t>
    </rPh>
    <rPh sb="16" eb="21">
      <t>しゅうしよ</t>
    </rPh>
    <rPh sb="22" eb="24">
      <t>いんさつ</t>
    </rPh>
    <rPh sb="31" eb="34">
      <t>ほんねんど</t>
    </rPh>
    <rPh sb="34" eb="37">
      <t>よさん</t>
    </rPh>
    <rPh sb="38" eb="41">
      <t>てきよ</t>
    </rPh>
    <rPh sb="42" eb="45">
      <t>てにゅ</t>
    </rPh>
    <rPh sb="53" eb="55">
      <t>きにゅう</t>
    </rPh>
    <rPh sb="56" eb="58">
      <t>いんさつ</t>
    </rPh>
    <rPh sb="67" eb="69">
      <t>こうもく</t>
    </rPh>
    <rPh sb="70" eb="73">
      <t>ぜんねんど</t>
    </rPh>
    <rPh sb="73" eb="76">
      <t>けっさ</t>
    </rPh>
    <rPh sb="77" eb="81">
      <t>ひかくぞ</t>
    </rPh>
    <rPh sb="87" eb="89">
      <t>じどう</t>
    </rPh>
    <rPh sb="90" eb="92">
      <t>はんえい</t>
    </rPh>
    <phoneticPr fontId="1" type="Hiragana"/>
  </si>
  <si>
    <t>説明</t>
    <rPh sb="0" eb="2">
      <t>せつめい</t>
    </rPh>
    <phoneticPr fontId="1" type="Hiragana"/>
  </si>
  <si>
    <r>
      <t>年度末になったら、『本年度収支決算書』及び『次年度収支予算書』のシートを確認します。</t>
    </r>
    <r>
      <rPr>
        <sz val="11"/>
        <color theme="1"/>
        <rFont val="游ゴシック"/>
      </rPr>
      <t xml:space="preserve">
</t>
    </r>
    <r>
      <rPr>
        <sz val="11"/>
        <color rgb="FFC00000"/>
        <rFont val="游ゴシック"/>
      </rPr>
      <t>※『本年度出納帳』に記載した内容がまとめられています。『本年度出納帳』シートにすべて記入していれば、別で決算書の作成の必要はありません。
※特別会計がある場合は、本エクセルでは対応できませんので、別に作成してください。</t>
    </r>
    <rPh sb="0" eb="2">
      <t>ねんど</t>
    </rPh>
    <rPh sb="2" eb="3">
      <t>まつ</t>
    </rPh>
    <rPh sb="10" eb="13">
      <t>ほんねんど</t>
    </rPh>
    <rPh sb="13" eb="18">
      <t>しゅうしけっさんしょ</t>
    </rPh>
    <rPh sb="19" eb="20">
      <t>およ</t>
    </rPh>
    <rPh sb="22" eb="25">
      <t>じねんど</t>
    </rPh>
    <rPh sb="25" eb="30">
      <t>しゅうしよ</t>
    </rPh>
    <rPh sb="36" eb="38">
      <t>かくにん</t>
    </rPh>
    <rPh sb="45" eb="48">
      <t>ほんねんど</t>
    </rPh>
    <rPh sb="48" eb="51">
      <t>すいとうちょう</t>
    </rPh>
    <rPh sb="53" eb="55">
      <t>きさい</t>
    </rPh>
    <rPh sb="57" eb="59">
      <t>ないよう</t>
    </rPh>
    <rPh sb="71" eb="77">
      <t>ほんねんどすいとうちょう</t>
    </rPh>
    <rPh sb="85" eb="87">
      <t>きにゅう</t>
    </rPh>
    <rPh sb="93" eb="94">
      <t>べつ</t>
    </rPh>
    <rPh sb="95" eb="98">
      <t>けっさんしょ</t>
    </rPh>
    <rPh sb="99" eb="101">
      <t>さくせい</t>
    </rPh>
    <rPh sb="102" eb="104">
      <t>ひつよう</t>
    </rPh>
    <rPh sb="113" eb="115">
      <t>とくべつ</t>
    </rPh>
    <rPh sb="115" eb="117">
      <t>かいけい</t>
    </rPh>
    <rPh sb="120" eb="122">
      <t>ば</t>
    </rPh>
    <rPh sb="124" eb="125">
      <t>ほん</t>
    </rPh>
    <rPh sb="131" eb="133">
      <t>たいおう</t>
    </rPh>
    <rPh sb="141" eb="142">
      <t>べつ</t>
    </rPh>
    <rPh sb="143" eb="145">
      <t>さくせい</t>
    </rPh>
    <phoneticPr fontId="1" type="Hiragana"/>
  </si>
  <si>
    <t>１人目</t>
    <rPh sb="1" eb="3">
      <t>ニン</t>
    </rPh>
    <phoneticPr fontId="1"/>
  </si>
  <si>
    <t>体育会費</t>
    <rPh sb="0" eb="4">
      <t>タイイクカイヒ</t>
    </rPh>
    <phoneticPr fontId="1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</si>
</sst>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1">
    <numFmt numFmtId="176" formatCode="&quot;¥&quot;#,##0_);[Red]\(&quot;¥&quot;#,##0\)"/>
    <numFmt numFmtId="177" formatCode="0&quot;月&quot;"/>
    <numFmt numFmtId="178" formatCode="yyyy/m/d\(aaa\)"/>
    <numFmt numFmtId="179" formatCode="[$-411]ge.m.d;@"/>
    <numFmt numFmtId="180" formatCode="#,##0_ "/>
    <numFmt numFmtId="181" formatCode="0&quot;年度&quot;"/>
    <numFmt numFmtId="182" formatCode="[$-411]ggge&quot;年&quot;m&quot;月&quot;d&quot;日&quot;;@"/>
    <numFmt numFmtId="183" formatCode="#,##0&quot;円&quot;"/>
    <numFmt numFmtId="184" formatCode="&quot;会&quot;&quot;計&quot;\ @"/>
    <numFmt numFmtId="185" formatCode="@&quot;自&quot;&quot;治&quot;&quot;会&quot;"/>
    <numFmt numFmtId="186" formatCode="&quot;会&quot;&quot;計&quot;&quot;監&quot;&quot;査&quot;\ @"/>
  </numFmts>
  <fonts count="24">
    <font>
      <sz val="11"/>
      <color theme="1"/>
      <name val="游ゴシック"/>
      <family val="3"/>
      <scheme val="minor"/>
    </font>
    <font>
      <sz val="6"/>
      <color auto="1"/>
      <name val="游ゴシック"/>
      <family val="3"/>
    </font>
    <font>
      <b/>
      <sz val="11"/>
      <color theme="1"/>
      <name val="游ゴシック"/>
      <family val="3"/>
      <scheme val="minor"/>
    </font>
    <font>
      <b/>
      <sz val="11"/>
      <color theme="4"/>
      <name val="游ゴシック"/>
      <family val="3"/>
      <scheme val="minor"/>
    </font>
    <font>
      <b/>
      <sz val="12"/>
      <color theme="2" tint="-0.75"/>
      <name val="游ゴシック"/>
      <family val="3"/>
      <scheme val="minor"/>
    </font>
    <font>
      <sz val="12"/>
      <color theme="1"/>
      <name val="游ゴシック"/>
      <family val="3"/>
      <scheme val="minor"/>
    </font>
    <font>
      <b/>
      <sz val="12"/>
      <color theme="1"/>
      <name val="游ゴシック"/>
      <family val="3"/>
      <scheme val="minor"/>
    </font>
    <font>
      <sz val="12"/>
      <color theme="2" tint="-0.75"/>
      <name val="游ゴシック"/>
      <family val="3"/>
      <scheme val="minor"/>
    </font>
    <font>
      <sz val="12"/>
      <color auto="1"/>
      <name val="游ゴシック"/>
      <family val="3"/>
    </font>
    <font>
      <sz val="11"/>
      <color theme="1"/>
      <name val="游ゴシック"/>
      <family val="3"/>
      <scheme val="minor"/>
    </font>
    <font>
      <b/>
      <sz val="14"/>
      <color theme="1"/>
      <name val="ＭＳ ゴシック"/>
      <family val="3"/>
    </font>
    <font>
      <b/>
      <sz val="12"/>
      <color theme="1"/>
      <name val="ＭＳ ゴシック"/>
      <family val="3"/>
    </font>
    <font>
      <sz val="11"/>
      <color theme="1"/>
      <name val="ＭＳ ゴシック"/>
      <family val="3"/>
    </font>
    <font>
      <b/>
      <sz val="11"/>
      <color theme="1"/>
      <name val="ＭＳ ゴシック"/>
      <family val="3"/>
    </font>
    <font>
      <sz val="12"/>
      <color theme="1"/>
      <name val="ＭＳ ゴシック"/>
      <family val="3"/>
    </font>
    <font>
      <b/>
      <sz val="11"/>
      <color auto="1"/>
      <name val="ＭＳ ゴシック"/>
      <family val="3"/>
    </font>
    <font>
      <sz val="11"/>
      <color auto="1"/>
      <name val="ＭＳ ゴシック"/>
      <family val="3"/>
    </font>
    <font>
      <b/>
      <sz val="11.5"/>
      <color theme="1"/>
      <name val="ＭＳ ゴシック"/>
      <family val="3"/>
    </font>
    <font>
      <b/>
      <sz val="14"/>
      <color theme="1"/>
      <name val="游ゴシック"/>
      <family val="3"/>
      <scheme val="minor"/>
    </font>
    <font>
      <sz val="10"/>
      <color theme="1"/>
      <name val="ＭＳ ゴシック"/>
      <family val="3"/>
    </font>
    <font>
      <sz val="10"/>
      <color theme="1"/>
      <name val="メイリオ"/>
      <family val="3"/>
    </font>
    <font>
      <b/>
      <sz val="18"/>
      <color theme="1"/>
      <name val="ＭＳ ゴシック"/>
      <family val="3"/>
    </font>
    <font>
      <sz val="6"/>
      <color auto="1"/>
      <name val="ＭＳ Ｐゴシック"/>
      <family val="3"/>
    </font>
    <font>
      <sz val="6"/>
      <color auto="1"/>
      <name val="Meiryo UI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theme="0" tint="-5.e-002"/>
        <bgColor indexed="64"/>
      </patternFill>
    </fill>
    <fill>
      <patternFill patternType="solid">
        <fgColor rgb="FFE9FFE9"/>
        <bgColor indexed="64"/>
      </patternFill>
    </fill>
    <fill>
      <patternFill patternType="solid">
        <fgColor rgb="FFE9E9FF"/>
        <bgColor indexed="64"/>
      </patternFill>
    </fill>
  </fills>
  <borders count="10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0" tint="-0.35"/>
      </left>
      <right/>
      <top style="thick">
        <color theme="0" tint="-0.35"/>
      </top>
      <bottom style="thick">
        <color theme="0" tint="-0.35"/>
      </bottom>
      <diagonal/>
    </border>
    <border>
      <left/>
      <right style="thick">
        <color theme="0" tint="-0.35"/>
      </right>
      <top style="thick">
        <color theme="0" tint="-0.35"/>
      </top>
      <bottom style="thick">
        <color theme="0" tint="-0.35"/>
      </bottom>
      <diagonal/>
    </border>
    <border>
      <left/>
      <right/>
      <top style="thick">
        <color theme="0" tint="-0.35"/>
      </top>
      <bottom style="thick">
        <color theme="0" tint="-0.3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 tint="-0.35"/>
      </left>
      <right/>
      <top style="thick">
        <color theme="0" tint="-0.35"/>
      </top>
      <bottom style="thin">
        <color indexed="64"/>
      </bottom>
      <diagonal/>
    </border>
    <border>
      <left style="thick">
        <color theme="0" tint="-0.35"/>
      </left>
      <right/>
      <top style="thin">
        <color indexed="64"/>
      </top>
      <bottom style="thin">
        <color indexed="64"/>
      </bottom>
      <diagonal/>
    </border>
    <border>
      <left style="thick">
        <color theme="0" tint="-0.35"/>
      </left>
      <right/>
      <top style="thin">
        <color indexed="64"/>
      </top>
      <bottom/>
      <diagonal/>
    </border>
    <border>
      <left style="thick">
        <color theme="0" tint="-0.35"/>
      </left>
      <right/>
      <top style="thin">
        <color indexed="64"/>
      </top>
      <bottom style="thick">
        <color theme="0" tint="-0.35"/>
      </bottom>
      <diagonal/>
    </border>
    <border>
      <left style="thick">
        <color theme="0" tint="-0.35"/>
      </left>
      <right style="thin">
        <color indexed="64"/>
      </right>
      <top style="thick">
        <color theme="0" tint="-0.35"/>
      </top>
      <bottom style="thin">
        <color theme="1"/>
      </bottom>
      <diagonal/>
    </border>
    <border>
      <left style="thick">
        <color theme="0" tint="-0.35"/>
      </left>
      <right style="thin">
        <color indexed="64"/>
      </right>
      <top/>
      <bottom/>
      <diagonal/>
    </border>
    <border>
      <left style="thick">
        <color theme="0" tint="-0.35"/>
      </left>
      <right style="thin">
        <color indexed="64"/>
      </right>
      <top/>
      <bottom style="thin">
        <color theme="1"/>
      </bottom>
      <diagonal/>
    </border>
    <border>
      <left style="thick">
        <color theme="0" tint="-0.35"/>
      </left>
      <right style="thin">
        <color indexed="64"/>
      </right>
      <top style="thin">
        <color theme="1"/>
      </top>
      <bottom/>
      <diagonal/>
    </border>
    <border>
      <left style="thick">
        <color theme="0" tint="-0.35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ck">
        <color theme="0" tint="-0.35"/>
      </left>
      <right style="thin">
        <color indexed="64"/>
      </right>
      <top/>
      <bottom style="thin">
        <color indexed="64"/>
      </bottom>
      <diagonal/>
    </border>
    <border>
      <left style="thick">
        <color theme="0" tint="-0.3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 tint="-0.3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 tint="-0.35"/>
      </left>
      <right style="thin">
        <color indexed="64"/>
      </right>
      <top style="thin">
        <color indexed="64"/>
      </top>
      <bottom style="thick">
        <color theme="0" tint="-0.35"/>
      </bottom>
      <diagonal/>
    </border>
    <border>
      <left/>
      <right style="thick">
        <color theme="0" tint="-0.35"/>
      </right>
      <top style="thick">
        <color theme="0" tint="-0.35"/>
      </top>
      <bottom style="thin">
        <color indexed="64"/>
      </bottom>
      <diagonal/>
    </border>
    <border>
      <left/>
      <right style="thick">
        <color theme="0" tint="-0.35"/>
      </right>
      <top style="thin">
        <color indexed="64"/>
      </top>
      <bottom style="thin">
        <color indexed="64"/>
      </bottom>
      <diagonal/>
    </border>
    <border>
      <left/>
      <right style="thick">
        <color theme="0" tint="-0.35"/>
      </right>
      <top style="thin">
        <color indexed="64"/>
      </top>
      <bottom/>
      <diagonal/>
    </border>
    <border>
      <left/>
      <right style="thick">
        <color theme="0" tint="-0.35"/>
      </right>
      <top style="thin">
        <color indexed="64"/>
      </top>
      <bottom style="thick">
        <color theme="0" tint="-0.35"/>
      </bottom>
      <diagonal/>
    </border>
    <border>
      <left style="thin">
        <color indexed="64"/>
      </left>
      <right style="thick">
        <color theme="0" tint="-0.35"/>
      </right>
      <top style="thin">
        <color indexed="64"/>
      </top>
      <bottom style="thick">
        <color theme="0" tint="-0.35"/>
      </bottom>
      <diagonal/>
    </border>
    <border>
      <left style="thick">
        <color theme="0" tint="-0.35"/>
      </left>
      <right style="thick">
        <color theme="0" tint="-0.35"/>
      </right>
      <top style="thick">
        <color theme="0" tint="-0.35"/>
      </top>
      <bottom style="thick">
        <color theme="0" tint="-0.35"/>
      </bottom>
      <diagonal/>
    </border>
    <border>
      <left style="thick">
        <color theme="0" tint="-0.35"/>
      </left>
      <right style="thick">
        <color theme="0" tint="-0.35"/>
      </right>
      <top style="thick">
        <color theme="0" tint="-0.35"/>
      </top>
      <bottom style="thin">
        <color indexed="64"/>
      </bottom>
      <diagonal/>
    </border>
    <border>
      <left style="thick">
        <color theme="0" tint="-0.35"/>
      </left>
      <right style="thick">
        <color theme="0" tint="-0.35"/>
      </right>
      <top style="thin">
        <color indexed="64"/>
      </top>
      <bottom style="thin">
        <color indexed="64"/>
      </bottom>
      <diagonal/>
    </border>
    <border>
      <left style="thick">
        <color theme="0" tint="-0.35"/>
      </left>
      <right style="thick">
        <color theme="0" tint="-0.35"/>
      </right>
      <top style="thin">
        <color indexed="64"/>
      </top>
      <bottom style="thick">
        <color theme="0" tint="-0.35"/>
      </bottom>
      <diagonal/>
    </border>
    <border>
      <left/>
      <right style="thick">
        <color theme="0" tint="-0.25"/>
      </right>
      <top/>
      <bottom/>
      <diagonal/>
    </border>
    <border>
      <left/>
      <right/>
      <top style="thick">
        <color theme="0" tint="-0.25"/>
      </top>
      <bottom/>
      <diagonal/>
    </border>
    <border>
      <left/>
      <right/>
      <top/>
      <bottom style="thick">
        <color theme="0" tint="-0.25"/>
      </bottom>
      <diagonal/>
    </border>
    <border>
      <left style="thick">
        <color theme="0" tint="-0.25"/>
      </left>
      <right style="mediumDashed">
        <color theme="0" tint="-0.25"/>
      </right>
      <top style="thick">
        <color theme="0" tint="-0.25"/>
      </top>
      <bottom style="thick">
        <color theme="0" tint="-0.25"/>
      </bottom>
      <diagonal/>
    </border>
    <border>
      <left/>
      <right style="thick">
        <color theme="0" tint="-0.25"/>
      </right>
      <top style="thick">
        <color theme="0" tint="-0.25"/>
      </top>
      <bottom style="thick">
        <color theme="0" tint="-0.25"/>
      </bottom>
      <diagonal/>
    </border>
    <border>
      <left/>
      <right style="thick">
        <color theme="0" tint="-0.25"/>
      </right>
      <top style="thick">
        <color theme="0" tint="-0.25"/>
      </top>
      <bottom/>
      <diagonal/>
    </border>
    <border>
      <left/>
      <right style="thick">
        <color theme="0" tint="-0.25"/>
      </right>
      <top/>
      <bottom style="thick">
        <color theme="0" tint="-0.25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9" fillId="0" borderId="0" applyFont="0" applyFill="0" applyBorder="0" applyAlignment="0" applyProtection="0">
      <alignment vertical="center"/>
    </xf>
  </cellStyleXfs>
  <cellXfs count="239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0" fillId="0" borderId="4" xfId="0" applyBorder="1">
      <alignment vertical="center"/>
    </xf>
    <xf numFmtId="0" fontId="2" fillId="0" borderId="3" xfId="0" applyFont="1" applyBorder="1" applyAlignment="1">
      <alignment horizontal="right" vertical="top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2" fillId="2" borderId="7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2" fillId="0" borderId="8" xfId="0" applyFont="1" applyBorder="1" applyAlignment="1">
      <alignment horizontal="left" vertical="top" wrapText="1"/>
    </xf>
    <xf numFmtId="0" fontId="2" fillId="0" borderId="9" xfId="0" applyFont="1" applyBorder="1" applyAlignment="1">
      <alignment vertical="top" wrapText="1"/>
    </xf>
    <xf numFmtId="0" fontId="3" fillId="0" borderId="12" xfId="0" applyFont="1" applyBorder="1" applyAlignment="1">
      <alignment vertical="center" wrapText="1"/>
    </xf>
    <xf numFmtId="0" fontId="0" fillId="0" borderId="13" xfId="0" applyBorder="1">
      <alignment vertical="center"/>
    </xf>
    <xf numFmtId="0" fontId="2" fillId="2" borderId="14" xfId="0" applyFont="1" applyFill="1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4" fillId="0" borderId="0" xfId="0" applyFont="1">
      <alignment vertical="center"/>
    </xf>
    <xf numFmtId="0" fontId="5" fillId="3" borderId="21" xfId="0" applyFont="1" applyFill="1" applyBorder="1" applyAlignment="1">
      <alignment horizontal="right" vertical="center"/>
    </xf>
    <xf numFmtId="0" fontId="5" fillId="0" borderId="0" xfId="0" applyFont="1">
      <alignment vertical="center"/>
    </xf>
    <xf numFmtId="176" fontId="5" fillId="3" borderId="21" xfId="0" applyNumberFormat="1" applyFont="1" applyFill="1" applyBorder="1" applyAlignment="1">
      <alignment horizontal="center" vertical="center"/>
    </xf>
    <xf numFmtId="0" fontId="6" fillId="0" borderId="0" xfId="0" applyFont="1">
      <alignment vertical="center"/>
    </xf>
    <xf numFmtId="177" fontId="6" fillId="0" borderId="0" xfId="0" applyNumberFormat="1" applyFont="1" applyAlignment="1">
      <alignment horizontal="left" vertical="center"/>
    </xf>
    <xf numFmtId="0" fontId="5" fillId="3" borderId="22" xfId="0" applyFont="1" applyFill="1" applyBorder="1">
      <alignment vertical="center"/>
    </xf>
    <xf numFmtId="176" fontId="5" fillId="3" borderId="23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176" fontId="5" fillId="3" borderId="22" xfId="0" applyNumberFormat="1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 textRotation="255"/>
    </xf>
    <xf numFmtId="0" fontId="5" fillId="5" borderId="25" xfId="0" applyFont="1" applyFill="1" applyBorder="1" applyAlignment="1">
      <alignment horizontal="center" vertical="center" textRotation="255"/>
    </xf>
    <xf numFmtId="0" fontId="5" fillId="5" borderId="26" xfId="0" applyFont="1" applyFill="1" applyBorder="1" applyAlignment="1">
      <alignment horizontal="center" vertical="center" textRotation="255"/>
    </xf>
    <xf numFmtId="0" fontId="5" fillId="5" borderId="27" xfId="0" applyFont="1" applyFill="1" applyBorder="1" applyAlignment="1">
      <alignment horizontal="center" vertical="center" textRotation="255"/>
    </xf>
    <xf numFmtId="0" fontId="5" fillId="0" borderId="0" xfId="0" applyFont="1" applyFill="1" applyBorder="1" applyAlignment="1">
      <alignment horizontal="center" vertical="center" textRotation="255"/>
    </xf>
    <xf numFmtId="0" fontId="5" fillId="3" borderId="22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vertical="center"/>
    </xf>
    <xf numFmtId="0" fontId="5" fillId="3" borderId="29" xfId="0" applyFont="1" applyFill="1" applyBorder="1" applyAlignment="1">
      <alignment vertical="center"/>
    </xf>
    <xf numFmtId="0" fontId="5" fillId="3" borderId="30" xfId="0" applyFont="1" applyFill="1" applyBorder="1" applyAlignment="1">
      <alignment vertical="center"/>
    </xf>
    <xf numFmtId="0" fontId="5" fillId="3" borderId="31" xfId="0" applyFont="1" applyFill="1" applyBorder="1">
      <alignment vertical="center"/>
    </xf>
    <xf numFmtId="0" fontId="5" fillId="3" borderId="32" xfId="0" applyFont="1" applyFill="1" applyBorder="1">
      <alignment vertical="center"/>
    </xf>
    <xf numFmtId="0" fontId="5" fillId="3" borderId="33" xfId="0" applyFont="1" applyFill="1" applyBorder="1">
      <alignment vertical="center"/>
    </xf>
    <xf numFmtId="0" fontId="8" fillId="3" borderId="33" xfId="0" applyFont="1" applyFill="1" applyBorder="1">
      <alignment vertical="center"/>
    </xf>
    <xf numFmtId="0" fontId="8" fillId="3" borderId="34" xfId="0" applyFont="1" applyFill="1" applyBorder="1">
      <alignment vertical="center"/>
    </xf>
    <xf numFmtId="0" fontId="8" fillId="3" borderId="35" xfId="0" applyFont="1" applyFill="1" applyBorder="1">
      <alignment vertical="center"/>
    </xf>
    <xf numFmtId="0" fontId="8" fillId="3" borderId="36" xfId="0" applyFont="1" applyFill="1" applyBorder="1">
      <alignment vertical="center"/>
    </xf>
    <xf numFmtId="0" fontId="8" fillId="3" borderId="37" xfId="0" applyFont="1" applyFill="1" applyBorder="1">
      <alignment vertical="center"/>
    </xf>
    <xf numFmtId="0" fontId="8" fillId="3" borderId="38" xfId="0" applyFont="1" applyFill="1" applyBorder="1">
      <alignment vertical="center"/>
    </xf>
    <xf numFmtId="0" fontId="8" fillId="3" borderId="39" xfId="0" applyFont="1" applyFill="1" applyBorder="1">
      <alignment vertical="center"/>
    </xf>
    <xf numFmtId="0" fontId="0" fillId="3" borderId="40" xfId="0" applyFill="1" applyBorder="1">
      <alignment vertical="center"/>
    </xf>
    <xf numFmtId="0" fontId="5" fillId="3" borderId="41" xfId="0" applyFont="1" applyFill="1" applyBorder="1">
      <alignment vertical="center"/>
    </xf>
    <xf numFmtId="0" fontId="5" fillId="3" borderId="42" xfId="0" applyFont="1" applyFill="1" applyBorder="1">
      <alignment vertical="center"/>
    </xf>
    <xf numFmtId="0" fontId="5" fillId="3" borderId="43" xfId="0" applyFont="1" applyFill="1" applyBorder="1">
      <alignment vertical="center"/>
    </xf>
    <xf numFmtId="0" fontId="5" fillId="3" borderId="44" xfId="0" applyFont="1" applyFill="1" applyBorder="1">
      <alignment vertical="center"/>
    </xf>
    <xf numFmtId="0" fontId="5" fillId="3" borderId="45" xfId="0" applyFont="1" applyFill="1" applyBorder="1">
      <alignment vertical="center"/>
    </xf>
    <xf numFmtId="38" fontId="8" fillId="3" borderId="43" xfId="0" applyNumberFormat="1" applyFont="1" applyFill="1" applyBorder="1">
      <alignment vertical="center"/>
    </xf>
    <xf numFmtId="0" fontId="5" fillId="3" borderId="46" xfId="0" applyFont="1" applyFill="1" applyBorder="1">
      <alignment vertical="center"/>
    </xf>
    <xf numFmtId="178" fontId="5" fillId="0" borderId="0" xfId="0" applyNumberFormat="1" applyFont="1">
      <alignment vertical="center"/>
    </xf>
    <xf numFmtId="178" fontId="0" fillId="0" borderId="0" xfId="0" applyNumberFormat="1">
      <alignment vertical="center"/>
    </xf>
    <xf numFmtId="179" fontId="5" fillId="3" borderId="47" xfId="0" applyNumberFormat="1" applyFont="1" applyFill="1" applyBorder="1">
      <alignment vertical="center"/>
    </xf>
    <xf numFmtId="180" fontId="5" fillId="3" borderId="48" xfId="1" applyNumberFormat="1" applyFont="1" applyFill="1" applyBorder="1">
      <alignment vertical="center"/>
    </xf>
    <xf numFmtId="180" fontId="5" fillId="3" borderId="49" xfId="1" applyNumberFormat="1" applyFont="1" applyFill="1" applyBorder="1">
      <alignment vertical="center"/>
    </xf>
    <xf numFmtId="180" fontId="5" fillId="3" borderId="50" xfId="1" applyNumberFormat="1" applyFont="1" applyFill="1" applyBorder="1">
      <alignment vertical="center"/>
    </xf>
    <xf numFmtId="50" fontId="5" fillId="0" borderId="0" xfId="0" applyNumberFormat="1" applyFont="1">
      <alignment vertical="center"/>
    </xf>
    <xf numFmtId="0" fontId="5" fillId="0" borderId="0" xfId="0" applyFont="1" applyFill="1" applyBorder="1" applyAlignment="1">
      <alignment vertical="center" textRotation="255"/>
    </xf>
    <xf numFmtId="50" fontId="5" fillId="3" borderId="47" xfId="0" applyNumberFormat="1" applyFont="1" applyFill="1" applyBorder="1">
      <alignment vertical="center"/>
    </xf>
    <xf numFmtId="0" fontId="5" fillId="0" borderId="0" xfId="0" applyFont="1" applyFill="1" applyAlignment="1">
      <alignment vertical="center" textRotation="255"/>
    </xf>
    <xf numFmtId="0" fontId="5" fillId="3" borderId="47" xfId="0" applyFont="1" applyFill="1" applyBorder="1">
      <alignment vertical="center"/>
    </xf>
    <xf numFmtId="0" fontId="5" fillId="0" borderId="51" xfId="0" applyFont="1" applyBorder="1">
      <alignment vertical="center"/>
    </xf>
    <xf numFmtId="0" fontId="5" fillId="0" borderId="0" xfId="0" applyFont="1" applyBorder="1">
      <alignment vertical="center"/>
    </xf>
    <xf numFmtId="0" fontId="5" fillId="3" borderId="52" xfId="0" applyFont="1" applyFill="1" applyBorder="1" applyAlignment="1">
      <alignment horizontal="left" vertical="center" wrapText="1"/>
    </xf>
    <xf numFmtId="0" fontId="5" fillId="3" borderId="53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79" fontId="5" fillId="0" borderId="0" xfId="0" applyNumberFormat="1" applyFont="1" applyFill="1">
      <alignment vertical="center"/>
    </xf>
    <xf numFmtId="0" fontId="5" fillId="3" borderId="54" xfId="0" applyFont="1" applyFill="1" applyBorder="1">
      <alignment vertical="center"/>
    </xf>
    <xf numFmtId="0" fontId="5" fillId="3" borderId="55" xfId="0" applyFont="1" applyFill="1" applyBorder="1">
      <alignment vertical="center"/>
    </xf>
    <xf numFmtId="0" fontId="5" fillId="3" borderId="56" xfId="0" applyFont="1" applyFill="1" applyBorder="1" applyAlignment="1">
      <alignment horizontal="left" vertical="center" wrapText="1"/>
    </xf>
    <xf numFmtId="0" fontId="5" fillId="3" borderId="57" xfId="0" applyFont="1" applyFill="1" applyBorder="1" applyAlignment="1">
      <alignment horizontal="left" vertical="center" wrapText="1"/>
    </xf>
    <xf numFmtId="38" fontId="0" fillId="0" borderId="0" xfId="1" applyFont="1">
      <alignment vertical="center"/>
    </xf>
    <xf numFmtId="0" fontId="10" fillId="0" borderId="0" xfId="0" applyFont="1" applyAlignment="1">
      <alignment horizontal="right" vertical="center"/>
    </xf>
    <xf numFmtId="0" fontId="11" fillId="5" borderId="58" xfId="0" applyFont="1" applyFill="1" applyBorder="1" applyAlignment="1">
      <alignment horizontal="center" vertical="center"/>
    </xf>
    <xf numFmtId="0" fontId="11" fillId="5" borderId="59" xfId="0" applyFont="1" applyFill="1" applyBorder="1" applyAlignment="1">
      <alignment horizontal="center" vertical="center"/>
    </xf>
    <xf numFmtId="179" fontId="12" fillId="0" borderId="59" xfId="0" applyNumberFormat="1" applyFont="1" applyBorder="1">
      <alignment vertical="center"/>
    </xf>
    <xf numFmtId="179" fontId="12" fillId="0" borderId="60" xfId="0" applyNumberFormat="1" applyFont="1" applyBorder="1">
      <alignment vertical="center"/>
    </xf>
    <xf numFmtId="0" fontId="12" fillId="0" borderId="0" xfId="0" applyFont="1">
      <alignment vertical="center"/>
    </xf>
    <xf numFmtId="181" fontId="10" fillId="0" borderId="0" xfId="0" applyNumberFormat="1" applyFont="1" applyAlignment="1">
      <alignment horizontal="left" vertical="center"/>
    </xf>
    <xf numFmtId="0" fontId="11" fillId="5" borderId="61" xfId="0" applyFont="1" applyFill="1" applyBorder="1" applyAlignment="1">
      <alignment horizontal="center" vertical="center"/>
    </xf>
    <xf numFmtId="0" fontId="11" fillId="5" borderId="62" xfId="0" applyFont="1" applyFill="1" applyBorder="1" applyAlignment="1">
      <alignment horizontal="center" vertical="center"/>
    </xf>
    <xf numFmtId="179" fontId="12" fillId="0" borderId="63" xfId="0" applyNumberFormat="1" applyFont="1" applyBorder="1">
      <alignment vertical="center"/>
    </xf>
    <xf numFmtId="179" fontId="12" fillId="0" borderId="64" xfId="0" applyNumberFormat="1" applyFont="1" applyBorder="1">
      <alignment vertical="center"/>
    </xf>
    <xf numFmtId="0" fontId="12" fillId="0" borderId="63" xfId="0" applyFont="1" applyBorder="1">
      <alignment vertical="center"/>
    </xf>
    <xf numFmtId="0" fontId="12" fillId="0" borderId="64" xfId="0" applyFont="1" applyBorder="1">
      <alignment vertical="center"/>
    </xf>
    <xf numFmtId="0" fontId="0" fillId="0" borderId="0" xfId="0" applyFont="1">
      <alignment vertical="center"/>
    </xf>
    <xf numFmtId="0" fontId="11" fillId="5" borderId="65" xfId="0" applyFont="1" applyFill="1" applyBorder="1" applyAlignment="1">
      <alignment horizontal="center" vertical="center"/>
    </xf>
    <xf numFmtId="0" fontId="11" fillId="5" borderId="63" xfId="0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38" fontId="12" fillId="0" borderId="0" xfId="1" applyFont="1">
      <alignment vertical="center"/>
    </xf>
    <xf numFmtId="38" fontId="11" fillId="5" borderId="65" xfId="1" applyFont="1" applyFill="1" applyBorder="1" applyAlignment="1">
      <alignment horizontal="center" vertical="center"/>
    </xf>
    <xf numFmtId="38" fontId="11" fillId="5" borderId="63" xfId="1" applyFont="1" applyFill="1" applyBorder="1" applyAlignment="1">
      <alignment horizontal="center" vertical="center"/>
    </xf>
    <xf numFmtId="38" fontId="12" fillId="0" borderId="63" xfId="1" applyFont="1" applyBorder="1">
      <alignment vertical="center"/>
    </xf>
    <xf numFmtId="38" fontId="12" fillId="0" borderId="64" xfId="1" applyFont="1" applyBorder="1">
      <alignment vertical="center"/>
    </xf>
    <xf numFmtId="38" fontId="13" fillId="5" borderId="0" xfId="1" applyFont="1" applyFill="1">
      <alignment vertical="center"/>
    </xf>
    <xf numFmtId="38" fontId="11" fillId="5" borderId="66" xfId="1" applyFont="1" applyFill="1" applyBorder="1" applyAlignment="1">
      <alignment horizontal="center" vertical="center"/>
    </xf>
    <xf numFmtId="38" fontId="11" fillId="5" borderId="67" xfId="1" applyFont="1" applyFill="1" applyBorder="1" applyAlignment="1">
      <alignment horizontal="center" vertical="center"/>
    </xf>
    <xf numFmtId="38" fontId="12" fillId="0" borderId="68" xfId="1" applyFont="1" applyBorder="1">
      <alignment vertical="center"/>
    </xf>
    <xf numFmtId="38" fontId="12" fillId="0" borderId="69" xfId="1" applyFont="1" applyBorder="1">
      <alignment vertical="center"/>
    </xf>
    <xf numFmtId="0" fontId="12" fillId="0" borderId="0" xfId="0" applyFont="1" applyFill="1" applyBorder="1">
      <alignment vertical="center"/>
    </xf>
    <xf numFmtId="0" fontId="0" fillId="0" borderId="0" xfId="0" applyAlignment="1">
      <alignment horizontal="right" vertical="center"/>
    </xf>
    <xf numFmtId="181" fontId="10" fillId="0" borderId="0" xfId="0" applyNumberFormat="1" applyFont="1" applyBorder="1" applyAlignment="1">
      <alignment horizontal="center" vertical="center"/>
    </xf>
    <xf numFmtId="182" fontId="14" fillId="0" borderId="0" xfId="0" applyNumberFormat="1" applyFont="1" applyBorder="1" applyAlignment="1">
      <alignment horizontal="center" vertical="center"/>
    </xf>
    <xf numFmtId="0" fontId="13" fillId="3" borderId="70" xfId="0" applyFont="1" applyFill="1" applyBorder="1" applyAlignment="1">
      <alignment horizontal="center" vertical="center"/>
    </xf>
    <xf numFmtId="0" fontId="13" fillId="0" borderId="71" xfId="0" applyFont="1" applyBorder="1" applyAlignment="1">
      <alignment horizontal="left" vertical="center"/>
    </xf>
    <xf numFmtId="0" fontId="13" fillId="0" borderId="72" xfId="0" applyFont="1" applyBorder="1" applyAlignment="1">
      <alignment horizontal="left" vertical="center"/>
    </xf>
    <xf numFmtId="0" fontId="11" fillId="3" borderId="73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5" fillId="0" borderId="71" xfId="0" applyFont="1" applyBorder="1" applyAlignment="1">
      <alignment horizontal="left" vertical="distributed"/>
    </xf>
    <xf numFmtId="0" fontId="15" fillId="0" borderId="2" xfId="0" applyFont="1" applyBorder="1" applyAlignment="1">
      <alignment horizontal="left" vertical="distributed"/>
    </xf>
    <xf numFmtId="0" fontId="15" fillId="0" borderId="74" xfId="0" applyFont="1" applyBorder="1" applyAlignment="1">
      <alignment horizontal="left" vertical="distributed"/>
    </xf>
    <xf numFmtId="0" fontId="11" fillId="3" borderId="73" xfId="0" applyFont="1" applyFill="1" applyBorder="1">
      <alignment vertical="center"/>
    </xf>
    <xf numFmtId="181" fontId="10" fillId="0" borderId="0" xfId="0" applyNumberFormat="1" applyFont="1" applyAlignment="1">
      <alignment horizontal="right" vertical="center"/>
    </xf>
    <xf numFmtId="0" fontId="0" fillId="0" borderId="0" xfId="0" applyBorder="1" applyAlignment="1">
      <alignment horizontal="left" vertical="center" wrapText="1"/>
    </xf>
    <xf numFmtId="0" fontId="13" fillId="3" borderId="75" xfId="0" applyFont="1" applyFill="1" applyBorder="1" applyAlignment="1">
      <alignment horizontal="center" vertical="center"/>
    </xf>
    <xf numFmtId="0" fontId="13" fillId="0" borderId="76" xfId="0" applyFont="1" applyBorder="1" applyAlignment="1">
      <alignment horizontal="left" vertical="center"/>
    </xf>
    <xf numFmtId="0" fontId="13" fillId="0" borderId="77" xfId="0" applyFont="1" applyBorder="1" applyAlignment="1">
      <alignment horizontal="left" vertical="center"/>
    </xf>
    <xf numFmtId="0" fontId="11" fillId="3" borderId="78" xfId="0" applyFont="1" applyFill="1" applyBorder="1" applyAlignment="1">
      <alignment horizontal="left" vertical="center"/>
    </xf>
    <xf numFmtId="0" fontId="16" fillId="0" borderId="76" xfId="0" applyFont="1" applyBorder="1" applyAlignment="1">
      <alignment horizontal="left" vertical="distributed"/>
    </xf>
    <xf numFmtId="0" fontId="16" fillId="0" borderId="40" xfId="0" applyFont="1" applyBorder="1" applyAlignment="1">
      <alignment horizontal="left" vertical="distributed"/>
    </xf>
    <xf numFmtId="0" fontId="16" fillId="0" borderId="79" xfId="0" applyFont="1" applyBorder="1" applyAlignment="1">
      <alignment horizontal="left" vertical="distributed"/>
    </xf>
    <xf numFmtId="0" fontId="11" fillId="3" borderId="78" xfId="0" applyFont="1" applyFill="1" applyBorder="1">
      <alignment vertical="center"/>
    </xf>
    <xf numFmtId="183" fontId="12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right" vertical="center"/>
    </xf>
    <xf numFmtId="0" fontId="13" fillId="3" borderId="80" xfId="0" applyFont="1" applyFill="1" applyBorder="1" applyAlignment="1">
      <alignment horizontal="center" vertical="center"/>
    </xf>
    <xf numFmtId="38" fontId="12" fillId="0" borderId="76" xfId="0" applyNumberFormat="1" applyFont="1" applyBorder="1" applyAlignment="1">
      <alignment horizontal="right" vertical="center"/>
    </xf>
    <xf numFmtId="3" fontId="12" fillId="0" borderId="40" xfId="0" applyNumberFormat="1" applyFont="1" applyBorder="1" applyAlignment="1">
      <alignment horizontal="right" vertical="center"/>
    </xf>
    <xf numFmtId="3" fontId="12" fillId="0" borderId="79" xfId="0" applyNumberFormat="1" applyFont="1" applyBorder="1" applyAlignment="1">
      <alignment horizontal="right" vertical="center"/>
    </xf>
    <xf numFmtId="3" fontId="11" fillId="3" borderId="81" xfId="0" applyNumberFormat="1" applyFont="1" applyFill="1" applyBorder="1" applyAlignment="1">
      <alignment horizontal="right" vertical="center"/>
    </xf>
    <xf numFmtId="3" fontId="16" fillId="0" borderId="76" xfId="0" applyNumberFormat="1" applyFont="1" applyBorder="1" applyAlignment="1">
      <alignment horizontal="right" vertical="center"/>
    </xf>
    <xf numFmtId="3" fontId="16" fillId="0" borderId="40" xfId="0" applyNumberFormat="1" applyFont="1" applyBorder="1" applyAlignment="1">
      <alignment horizontal="right" vertical="center"/>
    </xf>
    <xf numFmtId="3" fontId="16" fillId="0" borderId="79" xfId="0" applyNumberFormat="1" applyFont="1" applyBorder="1" applyAlignment="1">
      <alignment horizontal="right" vertical="center"/>
    </xf>
    <xf numFmtId="38" fontId="17" fillId="3" borderId="81" xfId="0" applyNumberFormat="1" applyFont="1" applyFill="1" applyBorder="1" applyAlignment="1">
      <alignment horizontal="right" vertical="center"/>
    </xf>
    <xf numFmtId="3" fontId="13" fillId="0" borderId="82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18" fillId="0" borderId="0" xfId="0" applyNumberFormat="1" applyFont="1" applyAlignment="1">
      <alignment horizontal="center" vertical="center"/>
    </xf>
    <xf numFmtId="0" fontId="13" fillId="3" borderId="83" xfId="0" applyFont="1" applyFill="1" applyBorder="1" applyAlignment="1">
      <alignment horizontal="center" vertical="center"/>
    </xf>
    <xf numFmtId="3" fontId="11" fillId="3" borderId="78" xfId="0" applyNumberFormat="1" applyFont="1" applyFill="1" applyBorder="1" applyAlignment="1">
      <alignment horizontal="right" vertical="center"/>
    </xf>
    <xf numFmtId="38" fontId="17" fillId="3" borderId="78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183" fontId="12" fillId="0" borderId="0" xfId="0" applyNumberFormat="1" applyFont="1" applyBorder="1" applyAlignment="1">
      <alignment horizontal="left" vertical="center"/>
    </xf>
    <xf numFmtId="0" fontId="10" fillId="0" borderId="0" xfId="0" applyNumberFormat="1" applyFont="1" applyAlignment="1">
      <alignment horizontal="center" vertical="center"/>
    </xf>
    <xf numFmtId="182" fontId="14" fillId="0" borderId="0" xfId="0" applyNumberFormat="1" applyFont="1" applyAlignment="1">
      <alignment horizontal="right" vertical="center"/>
    </xf>
    <xf numFmtId="3" fontId="12" fillId="0" borderId="84" xfId="0" applyNumberFormat="1" applyFont="1" applyBorder="1" applyAlignment="1">
      <alignment horizontal="right" vertical="center"/>
    </xf>
    <xf numFmtId="3" fontId="12" fillId="0" borderId="27" xfId="0" applyNumberFormat="1" applyFont="1" applyBorder="1" applyAlignment="1">
      <alignment horizontal="right" vertical="center"/>
    </xf>
    <xf numFmtId="3" fontId="12" fillId="0" borderId="85" xfId="0" applyNumberFormat="1" applyFont="1" applyBorder="1" applyAlignment="1">
      <alignment horizontal="right" vertical="center"/>
    </xf>
    <xf numFmtId="3" fontId="17" fillId="3" borderId="86" xfId="0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38" fontId="16" fillId="0" borderId="84" xfId="0" applyNumberFormat="1" applyFont="1" applyBorder="1" applyAlignment="1">
      <alignment horizontal="right" vertical="center"/>
    </xf>
    <xf numFmtId="38" fontId="16" fillId="0" borderId="24" xfId="0" applyNumberFormat="1" applyFont="1" applyBorder="1" applyAlignment="1">
      <alignment horizontal="right" vertical="center"/>
    </xf>
    <xf numFmtId="38" fontId="16" fillId="0" borderId="85" xfId="0" applyNumberFormat="1" applyFont="1" applyBorder="1" applyAlignment="1">
      <alignment horizontal="right" vertical="center"/>
    </xf>
    <xf numFmtId="38" fontId="17" fillId="3" borderId="86" xfId="0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3" fontId="12" fillId="0" borderId="87" xfId="0" applyNumberFormat="1" applyFont="1" applyBorder="1" applyAlignment="1">
      <alignment horizontal="right" vertical="center"/>
    </xf>
    <xf numFmtId="3" fontId="12" fillId="0" borderId="88" xfId="0" applyNumberFormat="1" applyFont="1" applyBorder="1" applyAlignment="1">
      <alignment horizontal="right" vertical="center"/>
    </xf>
    <xf numFmtId="3" fontId="12" fillId="0" borderId="89" xfId="0" applyNumberFormat="1" applyFont="1" applyBorder="1" applyAlignment="1">
      <alignment horizontal="right" vertical="center"/>
    </xf>
    <xf numFmtId="3" fontId="17" fillId="3" borderId="90" xfId="0" applyNumberFormat="1" applyFont="1" applyFill="1" applyBorder="1" applyAlignment="1">
      <alignment horizontal="right" vertical="center"/>
    </xf>
    <xf numFmtId="38" fontId="16" fillId="0" borderId="87" xfId="0" applyNumberFormat="1" applyFont="1" applyBorder="1" applyAlignment="1">
      <alignment horizontal="right" vertical="center"/>
    </xf>
    <xf numFmtId="38" fontId="16" fillId="0" borderId="91" xfId="0" applyNumberFormat="1" applyFont="1" applyBorder="1" applyAlignment="1">
      <alignment horizontal="right" vertical="center"/>
    </xf>
    <xf numFmtId="38" fontId="16" fillId="0" borderId="89" xfId="0" applyNumberFormat="1" applyFont="1" applyBorder="1" applyAlignment="1">
      <alignment horizontal="right" vertical="center"/>
    </xf>
    <xf numFmtId="38" fontId="17" fillId="3" borderId="90" xfId="0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182" fontId="12" fillId="0" borderId="0" xfId="0" applyNumberFormat="1" applyFont="1" applyBorder="1" applyAlignment="1">
      <alignment horizontal="right" vertical="center"/>
    </xf>
    <xf numFmtId="182" fontId="12" fillId="0" borderId="0" xfId="0" applyNumberFormat="1" applyFont="1" applyAlignment="1">
      <alignment horizontal="right" vertical="center"/>
    </xf>
    <xf numFmtId="38" fontId="12" fillId="0" borderId="40" xfId="0" applyNumberFormat="1" applyFont="1" applyBorder="1" applyAlignment="1">
      <alignment horizontal="right" vertical="center"/>
    </xf>
    <xf numFmtId="38" fontId="12" fillId="0" borderId="79" xfId="0" applyNumberFormat="1" applyFont="1" applyBorder="1" applyAlignment="1">
      <alignment horizontal="right" vertical="center"/>
    </xf>
    <xf numFmtId="3" fontId="17" fillId="3" borderId="92" xfId="0" applyNumberFormat="1" applyFont="1" applyFill="1" applyBorder="1" applyAlignment="1">
      <alignment horizontal="right" vertical="center"/>
    </xf>
    <xf numFmtId="38" fontId="17" fillId="3" borderId="93" xfId="0" applyNumberFormat="1" applyFont="1" applyFill="1" applyBorder="1" applyAlignment="1">
      <alignment horizontal="right" vertical="center"/>
    </xf>
    <xf numFmtId="182" fontId="12" fillId="0" borderId="0" xfId="0" applyNumberFormat="1" applyFont="1" applyAlignment="1">
      <alignment horizontal="center" vertical="center"/>
    </xf>
    <xf numFmtId="182" fontId="0" fillId="0" borderId="0" xfId="0" applyNumberFormat="1" applyBorder="1" applyAlignment="1">
      <alignment horizontal="left" vertical="center"/>
    </xf>
    <xf numFmtId="182" fontId="0" fillId="0" borderId="0" xfId="0" applyNumberFormat="1" applyAlignment="1">
      <alignment horizontal="left" vertical="center"/>
    </xf>
    <xf numFmtId="3" fontId="17" fillId="3" borderId="78" xfId="0" applyNumberFormat="1" applyFont="1" applyFill="1" applyBorder="1" applyAlignment="1">
      <alignment horizontal="right" vertical="center"/>
    </xf>
    <xf numFmtId="181" fontId="12" fillId="0" borderId="0" xfId="0" applyNumberFormat="1" applyFont="1" applyAlignment="1">
      <alignment vertical="center"/>
    </xf>
    <xf numFmtId="0" fontId="13" fillId="3" borderId="94" xfId="0" applyFont="1" applyFill="1" applyBorder="1" applyAlignment="1">
      <alignment horizontal="center" vertical="center"/>
    </xf>
    <xf numFmtId="0" fontId="19" fillId="0" borderId="95" xfId="0" applyFont="1" applyBorder="1" applyAlignment="1">
      <alignment vertical="center" wrapText="1"/>
    </xf>
    <xf numFmtId="0" fontId="19" fillId="0" borderId="96" xfId="0" applyFont="1" applyBorder="1">
      <alignment vertical="center"/>
    </xf>
    <xf numFmtId="0" fontId="19" fillId="0" borderId="97" xfId="0" applyFont="1" applyBorder="1">
      <alignment vertical="center"/>
    </xf>
    <xf numFmtId="0" fontId="19" fillId="0" borderId="98" xfId="0" applyFont="1" applyBorder="1">
      <alignment vertical="center"/>
    </xf>
    <xf numFmtId="0" fontId="11" fillId="3" borderId="99" xfId="0" applyFont="1" applyFill="1" applyBorder="1">
      <alignment vertical="center"/>
    </xf>
    <xf numFmtId="0" fontId="12" fillId="0" borderId="95" xfId="0" applyFont="1" applyBorder="1">
      <alignment vertical="center"/>
    </xf>
    <xf numFmtId="0" fontId="12" fillId="0" borderId="96" xfId="0" applyFont="1" applyBorder="1">
      <alignment vertical="center"/>
    </xf>
    <xf numFmtId="0" fontId="12" fillId="0" borderId="98" xfId="0" applyFont="1" applyBorder="1">
      <alignment vertical="center"/>
    </xf>
    <xf numFmtId="184" fontId="12" fillId="0" borderId="0" xfId="0" applyNumberFormat="1" applyFont="1" applyAlignment="1">
      <alignment horizontal="center" vertical="center"/>
    </xf>
    <xf numFmtId="184" fontId="12" fillId="0" borderId="0" xfId="0" applyNumberFormat="1" applyFont="1">
      <alignment vertical="center"/>
    </xf>
    <xf numFmtId="0" fontId="10" fillId="0" borderId="0" xfId="0" applyFont="1" applyAlignment="1">
      <alignment horizontal="left" vertical="center"/>
    </xf>
    <xf numFmtId="0" fontId="20" fillId="0" borderId="0" xfId="0" applyFont="1">
      <alignment vertical="center"/>
    </xf>
    <xf numFmtId="0" fontId="18" fillId="0" borderId="0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3" fillId="0" borderId="71" xfId="0" applyFont="1" applyBorder="1" applyAlignment="1">
      <alignment horizontal="left" vertical="center" wrapText="1"/>
    </xf>
    <xf numFmtId="0" fontId="11" fillId="0" borderId="0" xfId="0" applyFont="1" applyFill="1" applyBorder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3" fillId="0" borderId="76" xfId="0" applyFont="1" applyBorder="1" applyAlignment="1">
      <alignment horizontal="left" vertical="center" wrapText="1"/>
    </xf>
    <xf numFmtId="38" fontId="12" fillId="0" borderId="76" xfId="0" applyNumberFormat="1" applyFont="1" applyBorder="1" applyAlignment="1">
      <alignment vertical="center"/>
    </xf>
    <xf numFmtId="3" fontId="12" fillId="0" borderId="76" xfId="0" applyNumberFormat="1" applyFont="1" applyBorder="1" applyAlignment="1">
      <alignment vertical="center"/>
    </xf>
    <xf numFmtId="3" fontId="12" fillId="0" borderId="27" xfId="0" applyNumberFormat="1" applyFont="1" applyBorder="1" applyAlignment="1">
      <alignment horizontal="center" vertical="center"/>
    </xf>
    <xf numFmtId="3" fontId="12" fillId="0" borderId="24" xfId="0" applyNumberFormat="1" applyFont="1" applyBorder="1" applyAlignment="1">
      <alignment horizontal="center" vertical="center"/>
    </xf>
    <xf numFmtId="3" fontId="12" fillId="0" borderId="77" xfId="0" applyNumberFormat="1" applyFont="1" applyBorder="1" applyAlignment="1">
      <alignment vertical="center"/>
    </xf>
    <xf numFmtId="38" fontId="11" fillId="3" borderId="81" xfId="0" applyNumberFormat="1" applyFont="1" applyFill="1" applyBorder="1" applyAlignment="1">
      <alignment horizontal="right" vertical="center"/>
    </xf>
    <xf numFmtId="38" fontId="16" fillId="0" borderId="76" xfId="0" applyNumberFormat="1" applyFont="1" applyBorder="1" applyAlignment="1">
      <alignment horizontal="right" vertical="distributed"/>
    </xf>
    <xf numFmtId="3" fontId="16" fillId="0" borderId="40" xfId="0" applyNumberFormat="1" applyFont="1" applyBorder="1" applyAlignment="1">
      <alignment horizontal="right" vertical="distributed"/>
    </xf>
    <xf numFmtId="3" fontId="16" fillId="0" borderId="79" xfId="0" applyNumberFormat="1" applyFont="1" applyBorder="1" applyAlignment="1">
      <alignment horizontal="right" vertical="distributed"/>
    </xf>
    <xf numFmtId="3" fontId="17" fillId="0" borderId="0" xfId="0" applyNumberFormat="1" applyFont="1" applyFill="1" applyBorder="1" applyAlignment="1">
      <alignment horizontal="right" vertical="center"/>
    </xf>
    <xf numFmtId="3" fontId="12" fillId="0" borderId="76" xfId="0" applyNumberFormat="1" applyFont="1" applyBorder="1">
      <alignment vertical="center"/>
    </xf>
    <xf numFmtId="3" fontId="12" fillId="0" borderId="77" xfId="0" applyNumberFormat="1" applyFont="1" applyBorder="1">
      <alignment vertical="center"/>
    </xf>
    <xf numFmtId="3" fontId="17" fillId="3" borderId="93" xfId="0" applyNumberFormat="1" applyFont="1" applyFill="1" applyBorder="1" applyAlignment="1">
      <alignment horizontal="right" vertical="center"/>
    </xf>
    <xf numFmtId="38" fontId="16" fillId="0" borderId="76" xfId="0" applyNumberFormat="1" applyFont="1" applyBorder="1">
      <alignment vertical="center"/>
    </xf>
    <xf numFmtId="38" fontId="16" fillId="0" borderId="40" xfId="0" applyNumberFormat="1" applyFont="1" applyBorder="1">
      <alignment vertical="center"/>
    </xf>
    <xf numFmtId="38" fontId="16" fillId="0" borderId="79" xfId="0" applyNumberFormat="1" applyFont="1" applyBorder="1">
      <alignment vertical="center"/>
    </xf>
    <xf numFmtId="3" fontId="12" fillId="0" borderId="0" xfId="0" applyNumberFormat="1" applyFont="1" applyFill="1" applyBorder="1">
      <alignment vertical="center"/>
    </xf>
    <xf numFmtId="182" fontId="12" fillId="0" borderId="0" xfId="0" applyNumberFormat="1" applyFont="1" applyBorder="1" applyAlignment="1">
      <alignment horizontal="center" vertical="center"/>
    </xf>
    <xf numFmtId="38" fontId="12" fillId="0" borderId="84" xfId="0" applyNumberFormat="1" applyFont="1" applyBorder="1" applyAlignment="1">
      <alignment horizontal="right" vertical="center"/>
    </xf>
    <xf numFmtId="38" fontId="12" fillId="0" borderId="24" xfId="0" applyNumberFormat="1" applyFont="1" applyBorder="1" applyAlignment="1">
      <alignment horizontal="right" vertical="center"/>
    </xf>
    <xf numFmtId="38" fontId="17" fillId="3" borderId="92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 applyAlignment="1">
      <alignment horizontal="center" vertical="center"/>
    </xf>
    <xf numFmtId="185" fontId="13" fillId="0" borderId="0" xfId="0" applyNumberFormat="1" applyFont="1" applyBorder="1" applyAlignment="1">
      <alignment horizontal="right" vertical="center"/>
    </xf>
    <xf numFmtId="0" fontId="19" fillId="0" borderId="95" xfId="0" applyFont="1" applyBorder="1">
      <alignment vertical="center"/>
    </xf>
    <xf numFmtId="0" fontId="14" fillId="0" borderId="0" xfId="0" applyFont="1" applyFill="1" applyBorder="1">
      <alignment vertical="center"/>
    </xf>
    <xf numFmtId="186" fontId="12" fillId="0" borderId="0" xfId="0" applyNumberFormat="1" applyFont="1">
      <alignment vertical="center"/>
    </xf>
    <xf numFmtId="0" fontId="21" fillId="0" borderId="0" xfId="0" applyNumberFormat="1" applyFont="1" applyBorder="1" applyAlignment="1">
      <alignment vertical="center"/>
    </xf>
  </cellXfs>
  <cellStyles count="2">
    <cellStyle name="標準" xfId="0" builtinId="0"/>
    <cellStyle name="桁区切り" xfId="1" builtinId="6"/>
  </cellStyles>
  <tableStyles count="0" defaultTableStyle="TableStyleMedium2" defaultPivotStyle="PivotStyleLight16"/>
  <colors>
    <mruColors>
      <color rgb="FFFFE9FF"/>
      <color rgb="FF805000"/>
      <color rgb="FFE9FFE9"/>
      <color rgb="FFE9E9FF"/>
      <color rgb="FFFFFF99"/>
      <color rgb="FFFFCCCC"/>
      <color rgb="FFFF6600"/>
      <color rgb="FFFF5050"/>
      <color rgb="FFFF7C80"/>
      <color rgb="FFFF9999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theme" Target="theme/theme1.xml" /><Relationship Id="rId7" Type="http://schemas.openxmlformats.org/officeDocument/2006/relationships/sharedStrings" Target="sharedStrings.xml" /><Relationship Id="rId8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image" Target="../media/image3.png" /><Relationship Id="rId4" Type="http://schemas.openxmlformats.org/officeDocument/2006/relationships/image" Target="../media/image4.png" /><Relationship Id="rId5" Type="http://schemas.openxmlformats.org/officeDocument/2006/relationships/image" Target="../media/image5.png" /><Relationship Id="rId6" Type="http://schemas.openxmlformats.org/officeDocument/2006/relationships/image" Target="../media/image6.png" /><Relationship Id="rId7" Type="http://schemas.openxmlformats.org/officeDocument/2006/relationships/image" Target="../media/image7.png" /><Relationship Id="rId8" Type="http://schemas.openxmlformats.org/officeDocument/2006/relationships/image" Target="../media/image8.png" /><Relationship Id="rId9" Type="http://schemas.openxmlformats.org/officeDocument/2006/relationships/image" Target="../media/image9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3</xdr:col>
      <xdr:colOff>62230</xdr:colOff>
      <xdr:row>2</xdr:row>
      <xdr:rowOff>20955</xdr:rowOff>
    </xdr:from>
    <xdr:to xmlns:xdr="http://schemas.openxmlformats.org/drawingml/2006/spreadsheetDrawing">
      <xdr:col>3</xdr:col>
      <xdr:colOff>6644005</xdr:colOff>
      <xdr:row>5</xdr:row>
      <xdr:rowOff>1355725</xdr:rowOff>
    </xdr:to>
    <xdr:grpSp>
      <xdr:nvGrpSpPr>
        <xdr:cNvPr id="41" name="グループ 40"/>
        <xdr:cNvGrpSpPr/>
      </xdr:nvGrpSpPr>
      <xdr:grpSpPr>
        <a:xfrm>
          <a:off x="5509260" y="281305"/>
          <a:ext cx="6581775" cy="4560570"/>
          <a:chOff x="3066" y="1793"/>
          <a:chExt cx="6361273" cy="4414221"/>
        </a:xfrm>
      </xdr:grpSpPr>
      <xdr:grpSp>
        <xdr:nvGrpSpPr>
          <xdr:cNvPr id="39" name="グループ 38"/>
          <xdr:cNvGrpSpPr/>
        </xdr:nvGrpSpPr>
        <xdr:grpSpPr>
          <a:xfrm>
            <a:off x="3066" y="1793"/>
            <a:ext cx="6361273" cy="4414221"/>
            <a:chOff x="2727297" y="4116593"/>
            <a:chExt cx="6361272" cy="4414221"/>
          </a:xfrm>
        </xdr:grpSpPr>
        <xdr:grpSp>
          <xdr:nvGrpSpPr>
            <xdr:cNvPr id="37" name="グループ 36"/>
            <xdr:cNvGrpSpPr/>
          </xdr:nvGrpSpPr>
          <xdr:grpSpPr>
            <a:xfrm>
              <a:off x="2727297" y="4116593"/>
              <a:ext cx="6361272" cy="4414221"/>
              <a:chOff x="2727297" y="4116593"/>
              <a:chExt cx="6361272" cy="4414221"/>
            </a:xfrm>
          </xdr:grpSpPr>
          <xdr:grpSp>
            <xdr:nvGrpSpPr>
              <xdr:cNvPr id="35" name="グループ 34"/>
              <xdr:cNvGrpSpPr/>
            </xdr:nvGrpSpPr>
            <xdr:grpSpPr>
              <a:xfrm>
                <a:off x="2727297" y="4116593"/>
                <a:ext cx="6361272" cy="4414221"/>
                <a:chOff x="2727297" y="4116593"/>
                <a:chExt cx="6361272" cy="4414221"/>
              </a:xfrm>
            </xdr:grpSpPr>
            <xdr:grpSp>
              <xdr:nvGrpSpPr>
                <xdr:cNvPr id="33" name="グループ 32"/>
                <xdr:cNvGrpSpPr/>
              </xdr:nvGrpSpPr>
              <xdr:grpSpPr>
                <a:xfrm>
                  <a:off x="2727297" y="4116593"/>
                  <a:ext cx="6361272" cy="4414221"/>
                  <a:chOff x="713174" y="1798320"/>
                  <a:chExt cx="6361272" cy="4414221"/>
                </a:xfrm>
              </xdr:grpSpPr>
              <xdr:grpSp>
                <xdr:nvGrpSpPr>
                  <xdr:cNvPr id="32" name="グループ 31"/>
                  <xdr:cNvGrpSpPr/>
                </xdr:nvGrpSpPr>
                <xdr:grpSpPr>
                  <a:xfrm>
                    <a:off x="713174" y="1798320"/>
                    <a:ext cx="6361272" cy="4414221"/>
                    <a:chOff x="5858871" y="470647"/>
                    <a:chExt cx="6361273" cy="4414221"/>
                  </a:xfrm>
                </xdr:grpSpPr>
                <xdr:grpSp>
                  <xdr:nvGrpSpPr>
                    <xdr:cNvPr id="31" name="グループ 30"/>
                    <xdr:cNvGrpSpPr/>
                  </xdr:nvGrpSpPr>
                  <xdr:grpSpPr>
                    <a:xfrm>
                      <a:off x="5858871" y="470647"/>
                      <a:ext cx="6361273" cy="4414221"/>
                      <a:chOff x="5858871" y="470647"/>
                      <a:chExt cx="6361273" cy="4414221"/>
                    </a:xfrm>
                  </xdr:grpSpPr>
                  <xdr:grpSp>
                    <xdr:nvGrpSpPr>
                      <xdr:cNvPr id="30" name="グループ 29"/>
                      <xdr:cNvGrpSpPr/>
                    </xdr:nvGrpSpPr>
                    <xdr:grpSpPr>
                      <a:xfrm>
                        <a:off x="5858871" y="470647"/>
                        <a:ext cx="6361273" cy="4414221"/>
                        <a:chOff x="5858871" y="470647"/>
                        <a:chExt cx="6361273" cy="4414221"/>
                      </a:xfrm>
                    </xdr:grpSpPr>
                    <xdr:grpSp>
                      <xdr:nvGrpSpPr>
                        <xdr:cNvPr id="29" name="グループ 28"/>
                        <xdr:cNvGrpSpPr/>
                      </xdr:nvGrpSpPr>
                      <xdr:grpSpPr>
                        <a:xfrm>
                          <a:off x="5858871" y="470647"/>
                          <a:ext cx="6361273" cy="4414221"/>
                          <a:chOff x="5858871" y="470647"/>
                          <a:chExt cx="6361273" cy="4414221"/>
                        </a:xfrm>
                      </xdr:grpSpPr>
                      <xdr:grpSp>
                        <xdr:nvGrpSpPr>
                          <xdr:cNvPr id="28" name="グループ 27"/>
                          <xdr:cNvGrpSpPr/>
                        </xdr:nvGrpSpPr>
                        <xdr:grpSpPr>
                          <a:xfrm>
                            <a:off x="5858871" y="470647"/>
                            <a:ext cx="6361273" cy="4414221"/>
                            <a:chOff x="5858871" y="470647"/>
                            <a:chExt cx="6361273" cy="4414221"/>
                          </a:xfrm>
                        </xdr:grpSpPr>
                        <xdr:pic macro="">
                          <xdr:nvPicPr>
                            <xdr:cNvPr id="2" name="図 1"/>
                            <xdr:cNvPicPr>
                              <a:picLocks noChangeAspect="1"/>
                            </xdr:cNvPicPr>
                          </xdr:nvPicPr>
                          <xdr:blipFill>
                            <a:blip xmlns:r="http://schemas.openxmlformats.org/officeDocument/2006/relationships" r:embed="rId1"/>
                            <a:srcRect r="23868"/>
                            <a:stretch>
                              <a:fillRect/>
                            </a:stretch>
                          </xdr:blipFill>
                          <xdr:spPr>
                            <a:xfrm>
                              <a:off x="5858871" y="470647"/>
                              <a:ext cx="6361273" cy="4414221"/>
                            </a:xfrm>
                            <a:prstGeom prst="rect">
                              <a:avLst/>
                            </a:prstGeom>
                            <a:ln>
                              <a:solidFill>
                                <a:schemeClr val="accent2"/>
                              </a:solidFill>
                            </a:ln>
                          </xdr:spPr>
                        </xdr:pic>
                        <xdr:sp macro="" textlink="">
                          <xdr:nvSpPr>
                            <xdr:cNvPr id="4" name="図形 3"/>
                            <xdr:cNvSpPr/>
                          </xdr:nvSpPr>
                          <xdr:spPr>
                            <a:xfrm>
                              <a:off x="6583826" y="4722607"/>
                              <a:ext cx="431875" cy="139849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rgbClr val="FF0000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6" name="図形 5"/>
                            <xdr:cNvSpPr/>
                          </xdr:nvSpPr>
                          <xdr:spPr>
                            <a:xfrm>
                              <a:off x="9218971" y="2583628"/>
                              <a:ext cx="396369" cy="105784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rgbClr val="FF0000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7" name="図形 6"/>
                            <xdr:cNvSpPr/>
                          </xdr:nvSpPr>
                          <xdr:spPr>
                            <a:xfrm>
                              <a:off x="6118383" y="3041725"/>
                              <a:ext cx="575833" cy="139849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rgbClr val="FF0000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8" name="図形 7"/>
                            <xdr:cNvSpPr/>
                          </xdr:nvSpPr>
                          <xdr:spPr>
                            <a:xfrm>
                              <a:off x="6800732" y="2585421"/>
                              <a:ext cx="899900" cy="105784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rgbClr val="FF0000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9" name="図形 8"/>
                            <xdr:cNvSpPr/>
                          </xdr:nvSpPr>
                          <xdr:spPr>
                            <a:xfrm>
                              <a:off x="9738641" y="2583628"/>
                              <a:ext cx="468025" cy="105784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rgbClr val="FF0000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10" name="図形 9"/>
                            <xdr:cNvSpPr/>
                          </xdr:nvSpPr>
                          <xdr:spPr>
                            <a:xfrm>
                              <a:off x="11176286" y="2563906"/>
                              <a:ext cx="360218" cy="143435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rgbClr val="FF0000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11" name="図形 10"/>
                            <xdr:cNvSpPr/>
                          </xdr:nvSpPr>
                          <xdr:spPr>
                            <a:xfrm>
                              <a:off x="10305435" y="2578249"/>
                              <a:ext cx="752069" cy="252805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rgbClr val="FF0000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16" name="図形 15"/>
                            <xdr:cNvSpPr/>
                          </xdr:nvSpPr>
                          <xdr:spPr>
                            <a:xfrm>
                              <a:off x="8188024" y="3041725"/>
                              <a:ext cx="429938" cy="1682675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rgbClr val="FF0000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17" name="図形 16"/>
                            <xdr:cNvSpPr/>
                          </xdr:nvSpPr>
                          <xdr:spPr>
                            <a:xfrm>
                              <a:off x="6937589" y="3048000"/>
                              <a:ext cx="1236233" cy="1638748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rgbClr val="FF0000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18" name="図形 17"/>
                            <xdr:cNvSpPr/>
                          </xdr:nvSpPr>
                          <xdr:spPr>
                            <a:xfrm>
                              <a:off x="8189961" y="2571078"/>
                              <a:ext cx="936050" cy="121920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chemeClr val="accent2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19" name="図形 18"/>
                            <xdr:cNvSpPr/>
                          </xdr:nvSpPr>
                          <xdr:spPr>
                            <a:xfrm>
                              <a:off x="9732831" y="3161852"/>
                              <a:ext cx="2174220" cy="255494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chemeClr val="accent2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  <xdr:sp macro="" textlink="">
                          <xdr:nvSpPr>
                            <xdr:cNvPr id="20" name="図形 19"/>
                            <xdr:cNvSpPr/>
                          </xdr:nvSpPr>
                          <xdr:spPr>
                            <a:xfrm>
                              <a:off x="6099662" y="2563906"/>
                              <a:ext cx="396369" cy="129092"/>
                            </a:xfrm>
                            <a:prstGeom prst="roundRect">
                              <a:avLst/>
                            </a:prstGeom>
                            <a:noFill/>
                            <a:ln w="19050" cap="flat" cmpd="sng" algn="ctr">
                              <a:solidFill>
                                <a:schemeClr val="accent2"/>
                              </a:solidFill>
                              <a:prstDash val="solid"/>
                              <a:miter lim="800000"/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overflow" horzOverflow="overflow" anchor="ctr"/>
                            <a:lstStyle>
                              <a:defPPr>
                                <a:defRPr lang="ja-JP"/>
                              </a:defPPr>
                              <a:lvl1pPr marL="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kumimoji="1"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algn="ctr">
                                <a:defRPr lang="ja-JP" altLang="en-US"/>
                              </a:pPr>
                              <a:endParaRPr lang="ja-JP" altLang="en-US"/>
                            </a:p>
                          </xdr:txBody>
                        </xdr:sp>
                      </xdr:grpSp>
                      <xdr:sp macro="" textlink="">
                        <xdr:nvSpPr>
                          <xdr:cNvPr id="24" name="テキスト 23"/>
                          <xdr:cNvSpPr txBox="1"/>
                        </xdr:nvSpPr>
                        <xdr:spPr>
                          <a:xfrm>
                            <a:off x="6823326" y="2990626"/>
                            <a:ext cx="204640" cy="215153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rgbClr val="000000"/>
                          </a:lnRef>
                          <a:fillRef idx="0">
                            <a:srgbClr val="000000"/>
                          </a:fillRef>
                          <a:effectRef idx="0">
                            <a:srgbClr val="00000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anchor="ctr"/>
                          <a:lstStyle/>
                          <a:p>
                            <a:pPr algn="ctr"/>
                            <a:r>
                              <a:rPr kumimoji="1" lang="ja-JP" altLang="en-US" b="1">
                                <a:solidFill>
                                  <a:srgbClr val="FF0000"/>
                                </a:solidFill>
                              </a:rPr>
                              <a:t>２</a:t>
                            </a:r>
                            <a:endParaRPr kumimoji="1" lang="ja-JP" altLang="en-US" b="1">
                              <a:solidFill>
                                <a:srgbClr val="FF0000"/>
                              </a:solidFill>
                            </a:endParaRPr>
                          </a:p>
                          <a:p>
                            <a:pPr algn="ctr"/>
                            <a:endParaRPr kumimoji="1" lang="ja-JP" altLang="en-US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</xdr:grpSp>
                    <xdr:sp macro="" textlink="">
                      <xdr:nvSpPr>
                        <xdr:cNvPr id="25" name="テキスト 24"/>
                        <xdr:cNvSpPr txBox="1"/>
                      </xdr:nvSpPr>
                      <xdr:spPr>
                        <a:xfrm>
                          <a:off x="8033737" y="2932355"/>
                          <a:ext cx="204640" cy="215153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rgbClr val="000000"/>
                        </a:lnRef>
                        <a:fillRef idx="0">
                          <a:srgbClr val="000000"/>
                        </a:fillRef>
                        <a:effectRef idx="0">
                          <a:srgbClr val="00000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anchor="ctr"/>
                        <a:lstStyle/>
                        <a:p>
                          <a:pPr algn="ctr"/>
                          <a:r>
                            <a:rPr kumimoji="1" lang="ja-JP" altLang="en-US" b="1">
                              <a:solidFill>
                                <a:srgbClr val="FF0000"/>
                              </a:solidFill>
                            </a:rPr>
                            <a:t>２</a:t>
                          </a:r>
                          <a:endParaRPr kumimoji="1" lang="ja-JP" altLang="en-US" b="1">
                            <a:solidFill>
                              <a:srgbClr val="FF0000"/>
                            </a:solidFill>
                          </a:endParaRPr>
                        </a:p>
                        <a:p>
                          <a:pPr algn="ctr"/>
                          <a:endParaRPr kumimoji="1" lang="ja-JP" altLang="en-US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</xdr:grpSp>
                  <xdr:sp macro="" textlink="">
                    <xdr:nvSpPr>
                      <xdr:cNvPr id="26" name="テキスト 25"/>
                      <xdr:cNvSpPr txBox="1"/>
                    </xdr:nvSpPr>
                    <xdr:spPr>
                      <a:xfrm>
                        <a:off x="10173743" y="2472466"/>
                        <a:ext cx="204640" cy="21515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rgbClr val="000000"/>
                      </a:lnRef>
                      <a:fillRef idx="0">
                        <a:srgbClr val="000000"/>
                      </a:fillRef>
                      <a:effectRef idx="0">
                        <a:srgbClr val="00000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anchor="ctr"/>
                      <a:lstStyle/>
                      <a:p>
                        <a:pPr algn="ctr"/>
                        <a:r>
                          <a:rPr kumimoji="1" lang="ja-JP" altLang="en-US" b="1">
                            <a:solidFill>
                              <a:srgbClr val="FF0000"/>
                            </a:solidFill>
                          </a:rPr>
                          <a:t>２</a:t>
                        </a:r>
                        <a:endParaRPr kumimoji="1" lang="ja-JP" altLang="en-US" b="1">
                          <a:solidFill>
                            <a:srgbClr val="FF0000"/>
                          </a:solidFill>
                        </a:endParaRPr>
                      </a:p>
                      <a:p>
                        <a:pPr algn="ctr"/>
                        <a:endParaRPr kumimoji="1" lang="ja-JP" altLang="en-US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</xdr:grpSp>
                <xdr:sp macro="" textlink="">
                  <xdr:nvSpPr>
                    <xdr:cNvPr id="27" name="テキスト 26"/>
                    <xdr:cNvSpPr txBox="1"/>
                  </xdr:nvSpPr>
                  <xdr:spPr>
                    <a:xfrm>
                      <a:off x="11029100" y="2463501"/>
                      <a:ext cx="204640" cy="215153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rgbClr val="000000"/>
                    </a:lnRef>
                    <a:fillRef idx="0">
                      <a:srgbClr val="000000"/>
                    </a:fillRef>
                    <a:effectRef idx="0">
                      <a:srgbClr val="00000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anchor="ctr"/>
                    <a:lstStyle/>
                    <a:p>
                      <a:pPr algn="ctr"/>
                      <a:r>
                        <a:rPr kumimoji="1" lang="ja-JP" altLang="en-US" b="1">
                          <a:solidFill>
                            <a:srgbClr val="FF0000"/>
                          </a:solidFill>
                        </a:rPr>
                        <a:t>２</a:t>
                      </a:r>
                      <a:endParaRPr kumimoji="1" lang="ja-JP" altLang="en-US" b="1">
                        <a:solidFill>
                          <a:srgbClr val="FF0000"/>
                        </a:solidFill>
                      </a:endParaRPr>
                    </a:p>
                    <a:p>
                      <a:pPr algn="ctr"/>
                      <a:endParaRPr kumimoji="1" lang="ja-JP" altLang="en-US" b="1">
                        <a:solidFill>
                          <a:srgbClr val="FF0000"/>
                        </a:solidFill>
                      </a:endParaRPr>
                    </a:p>
                  </xdr:txBody>
                </xdr:sp>
              </xdr:grpSp>
              <xdr:sp macro="" textlink="">
                <xdr:nvSpPr>
                  <xdr:cNvPr id="13" name="テキスト 12"/>
                  <xdr:cNvSpPr txBox="1"/>
                </xdr:nvSpPr>
                <xdr:spPr>
                  <a:xfrm>
                    <a:off x="4431555" y="3793864"/>
                    <a:ext cx="213032" cy="21694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rgbClr val="000000"/>
                  </a:lnRef>
                  <a:fillRef idx="0">
                    <a:srgbClr val="000000"/>
                  </a:fillRef>
                  <a:effectRef idx="0">
                    <a:srgbClr val="00000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anchor="ctr"/>
                  <a:lstStyle/>
                  <a:p>
                    <a:pPr algn="ctr"/>
                    <a:r>
                      <a:rPr kumimoji="1" lang="ja-JP" altLang="en-US" b="1">
                        <a:solidFill>
                          <a:srgbClr val="FF0000"/>
                        </a:solidFill>
                      </a:rPr>
                      <a:t>２</a:t>
                    </a:r>
                    <a:endParaRPr kumimoji="1" lang="ja-JP" altLang="en-US" b="1">
                      <a:solidFill>
                        <a:srgbClr val="FF0000"/>
                      </a:solidFill>
                    </a:endParaRPr>
                  </a:p>
                  <a:p>
                    <a:pPr algn="ctr"/>
                    <a:endParaRPr kumimoji="1" lang="ja-JP" altLang="en-US" b="1">
                      <a:solidFill>
                        <a:srgbClr val="FF0000"/>
                      </a:solidFill>
                    </a:endParaRPr>
                  </a:p>
                </xdr:txBody>
              </xdr:sp>
            </xdr:grpSp>
            <xdr:sp macro="" textlink="">
              <xdr:nvSpPr>
                <xdr:cNvPr id="34" name="テキスト 33"/>
                <xdr:cNvSpPr txBox="1"/>
              </xdr:nvSpPr>
              <xdr:spPr>
                <a:xfrm>
                  <a:off x="2819288" y="6594438"/>
                  <a:ext cx="217874" cy="215153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rgbClr val="000000"/>
                </a:lnRef>
                <a:fillRef idx="0">
                  <a:srgbClr val="000000"/>
                </a:fillRef>
                <a:effectRef idx="0">
                  <a:srgbClr val="000000"/>
                </a:effectRef>
                <a:fontRef idx="minor">
                  <a:schemeClr val="dk1"/>
                </a:fontRef>
              </xdr:style>
              <xdr:txBody>
                <a:bodyPr vertOverflow="clip" horzOverflow="clip" anchor="ctr"/>
                <a:lstStyle/>
                <a:p>
                  <a:pPr algn="ctr"/>
                  <a:r>
                    <a:rPr kumimoji="1" lang="ja-JP" altLang="en-US" b="1">
                      <a:solidFill>
                        <a:srgbClr val="FF0000"/>
                      </a:solidFill>
                    </a:rPr>
                    <a:t>２</a:t>
                  </a:r>
                  <a:endParaRPr kumimoji="1" lang="ja-JP" altLang="en-US" b="1">
                    <a:solidFill>
                      <a:srgbClr val="FF0000"/>
                    </a:solidFill>
                  </a:endParaRPr>
                </a:p>
                <a:p>
                  <a:pPr algn="ctr"/>
                  <a:endParaRPr kumimoji="1" lang="ja-JP" altLang="en-US" b="1">
                    <a:solidFill>
                      <a:srgbClr val="FF0000"/>
                    </a:solidFill>
                  </a:endParaRPr>
                </a:p>
              </xdr:txBody>
            </xdr:sp>
          </xdr:grpSp>
          <xdr:sp macro="" textlink="">
            <xdr:nvSpPr>
              <xdr:cNvPr id="36" name="テキスト 35"/>
              <xdr:cNvSpPr txBox="1"/>
            </xdr:nvSpPr>
            <xdr:spPr>
              <a:xfrm>
                <a:off x="3501960" y="6121101"/>
                <a:ext cx="217874" cy="21515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rgbClr val="000000"/>
              </a:lnRef>
              <a:fillRef idx="0">
                <a:srgbClr val="000000"/>
              </a:fillRef>
              <a:effectRef idx="0">
                <a:srgbClr val="000000"/>
              </a:effectRef>
              <a:fontRef idx="minor">
                <a:schemeClr val="dk1"/>
              </a:fontRef>
            </xdr:style>
            <xdr:txBody>
              <a:bodyPr vertOverflow="clip" horzOverflow="clip" anchor="ctr"/>
              <a:lstStyle/>
              <a:p>
                <a:pPr algn="ctr"/>
                <a:r>
                  <a:rPr kumimoji="1" lang="ja-JP" altLang="en-US" b="1">
                    <a:solidFill>
                      <a:srgbClr val="FF0000"/>
                    </a:solidFill>
                  </a:rPr>
                  <a:t>２</a:t>
                </a:r>
                <a:endParaRPr kumimoji="1" lang="ja-JP" altLang="en-US" b="1">
                  <a:solidFill>
                    <a:srgbClr val="FF0000"/>
                  </a:solidFill>
                </a:endParaRPr>
              </a:p>
              <a:p>
                <a:pPr algn="ctr"/>
                <a:endParaRPr kumimoji="1" lang="ja-JP" altLang="en-US" b="1">
                  <a:solidFill>
                    <a:srgbClr val="FF0000"/>
                  </a:solidFill>
                </a:endParaRPr>
              </a:p>
            </xdr:txBody>
          </xdr:sp>
        </xdr:grpSp>
        <xdr:sp macro="" textlink="">
          <xdr:nvSpPr>
            <xdr:cNvPr id="38" name="テキスト 37"/>
            <xdr:cNvSpPr txBox="1"/>
          </xdr:nvSpPr>
          <xdr:spPr>
            <a:xfrm>
              <a:off x="5944730" y="6115722"/>
              <a:ext cx="217551" cy="21515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rgbClr val="000000"/>
            </a:lnRef>
            <a:fillRef idx="0">
              <a:srgbClr val="000000"/>
            </a:fillRef>
            <a:effectRef idx="0">
              <a:srgbClr val="000000"/>
            </a:effectRef>
            <a:fontRef idx="minor">
              <a:schemeClr val="dk1"/>
            </a:fontRef>
          </xdr:style>
          <xdr:txBody>
            <a:bodyPr vertOverflow="clip" horzOverflow="clip" anchor="ctr"/>
            <a:lstStyle/>
            <a:p>
              <a:pPr algn="ctr"/>
              <a:r>
                <a:rPr kumimoji="1" lang="ja-JP" altLang="en-US" b="1">
                  <a:solidFill>
                    <a:srgbClr val="FF0000"/>
                  </a:solidFill>
                </a:rPr>
                <a:t>２</a:t>
              </a:r>
              <a:endParaRPr kumimoji="1" lang="ja-JP" altLang="en-US" b="1">
                <a:solidFill>
                  <a:srgbClr val="FF0000"/>
                </a:solidFill>
              </a:endParaRPr>
            </a:p>
            <a:p>
              <a:pPr algn="ctr"/>
              <a:endParaRPr kumimoji="1" lang="ja-JP" altLang="en-US" b="1">
                <a:solidFill>
                  <a:srgbClr val="FF0000"/>
                </a:solidFill>
              </a:endParaRPr>
            </a:p>
          </xdr:txBody>
        </xdr:sp>
      </xdr:grpSp>
      <xdr:sp macro="" textlink="">
        <xdr:nvSpPr>
          <xdr:cNvPr id="40" name="テキスト 39"/>
          <xdr:cNvSpPr txBox="1"/>
        </xdr:nvSpPr>
        <xdr:spPr>
          <a:xfrm>
            <a:off x="543716" y="4182932"/>
            <a:ext cx="227558" cy="2151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 anchor="ctr"/>
          <a:lstStyle/>
          <a:p>
            <a:pPr algn="ctr"/>
            <a:r>
              <a:rPr kumimoji="1" lang="ja-JP" altLang="en-US" b="1">
                <a:solidFill>
                  <a:srgbClr val="FF0000"/>
                </a:solidFill>
              </a:rPr>
              <a:t>１</a:t>
            </a:r>
            <a:endParaRPr kumimoji="1" lang="ja-JP" altLang="en-US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 xmlns:xdr="http://schemas.openxmlformats.org/drawingml/2006/spreadsheetDrawing">
      <xdr:col>3</xdr:col>
      <xdr:colOff>31115</xdr:colOff>
      <xdr:row>6</xdr:row>
      <xdr:rowOff>33655</xdr:rowOff>
    </xdr:from>
    <xdr:to xmlns:xdr="http://schemas.openxmlformats.org/drawingml/2006/spreadsheetDrawing">
      <xdr:col>3</xdr:col>
      <xdr:colOff>2173605</xdr:colOff>
      <xdr:row>6</xdr:row>
      <xdr:rowOff>4191635</xdr:rowOff>
    </xdr:to>
    <xdr:grpSp>
      <xdr:nvGrpSpPr>
        <xdr:cNvPr id="192" name="グループ 191"/>
        <xdr:cNvGrpSpPr/>
      </xdr:nvGrpSpPr>
      <xdr:grpSpPr>
        <a:xfrm>
          <a:off x="5478145" y="4942205"/>
          <a:ext cx="2142490" cy="4157980"/>
          <a:chOff x="5467908" y="4708082"/>
          <a:chExt cx="2067345" cy="4211625"/>
        </a:xfrm>
      </xdr:grpSpPr>
      <xdr:grpSp>
        <xdr:nvGrpSpPr>
          <xdr:cNvPr id="193" name="グループ 192"/>
          <xdr:cNvGrpSpPr/>
        </xdr:nvGrpSpPr>
        <xdr:grpSpPr>
          <a:xfrm>
            <a:off x="5467908" y="4708082"/>
            <a:ext cx="2067345" cy="4211625"/>
            <a:chOff x="5467908" y="4708082"/>
            <a:chExt cx="2067345" cy="4211625"/>
          </a:xfrm>
        </xdr:grpSpPr>
        <xdr:grpSp>
          <xdr:nvGrpSpPr>
            <xdr:cNvPr id="194" name="グループ 193"/>
            <xdr:cNvGrpSpPr/>
          </xdr:nvGrpSpPr>
          <xdr:grpSpPr>
            <a:xfrm>
              <a:off x="5467908" y="4708082"/>
              <a:ext cx="2067345" cy="4200843"/>
              <a:chOff x="5467908" y="4708082"/>
              <a:chExt cx="2067345" cy="4200843"/>
            </a:xfrm>
          </xdr:grpSpPr>
          <xdr:grpSp>
            <xdr:nvGrpSpPr>
              <xdr:cNvPr id="195" name="グループ 194"/>
              <xdr:cNvGrpSpPr/>
            </xdr:nvGrpSpPr>
            <xdr:grpSpPr>
              <a:xfrm>
                <a:off x="5467908" y="4708082"/>
                <a:ext cx="2067345" cy="4200843"/>
                <a:chOff x="5467908" y="4708082"/>
                <a:chExt cx="2067345" cy="4200843"/>
              </a:xfrm>
            </xdr:grpSpPr>
            <xdr:pic macro="">
              <xdr:nvPicPr>
                <xdr:cNvPr id="196" name="図 195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"/>
                <a:srcRect r="71867" b="8067"/>
                <a:stretch>
                  <a:fillRect/>
                </a:stretch>
              </xdr:blipFill>
              <xdr:spPr>
                <a:xfrm>
                  <a:off x="5483974" y="4708082"/>
                  <a:ext cx="2051279" cy="4200843"/>
                </a:xfrm>
                <a:prstGeom prst="rect"/>
                <a:noFill/>
                <a:ln>
                  <a:noFill/>
                </a:ln>
              </xdr:spPr>
            </xdr:pic>
            <xdr:sp macro="" textlink="">
              <xdr:nvSpPr>
                <xdr:cNvPr id="197" name="テキスト 196"/>
                <xdr:cNvSpPr txBox="1"/>
              </xdr:nvSpPr>
              <xdr:spPr>
                <a:xfrm>
                  <a:off x="5467908" y="6702407"/>
                  <a:ext cx="323886" cy="345551"/>
                </a:xfrm>
                <a:prstGeom prst="rect"/>
                <a:noFill/>
                <a:ln w="9525" cmpd="sng">
                  <a:noFill/>
                </a:ln>
              </xdr:spPr>
              <xdr:style>
                <a:lnRef idx="0">
                  <a:srgbClr val="000000"/>
                </a:lnRef>
                <a:fillRef idx="0">
                  <a:srgbClr val="000000"/>
                </a:fillRef>
                <a:effectRef idx="0">
                  <a:srgbClr val="000000"/>
                </a:effectRef>
                <a:fontRef idx="minor">
                  <a:schemeClr val="dk1"/>
                </a:fontRef>
              </xdr:style>
              <xdr:txBody>
                <a:bodyPr vertOverflow="clip" horzOverflow="clip"/>
                <a:lstStyle/>
                <a:p>
                  <a:r>
                    <a:rPr kumimoji="1" lang="ja-JP" altLang="en-US" b="1">
                      <a:solidFill>
                        <a:srgbClr val="FF0000"/>
                      </a:solidFill>
                    </a:rPr>
                    <a:t>❷</a:t>
                  </a:r>
                  <a:endParaRPr kumimoji="1" lang="ja-JP" altLang="en-US" b="1">
                    <a:solidFill>
                      <a:srgbClr val="FF0000"/>
                    </a:solidFill>
                  </a:endParaRPr>
                </a:p>
              </xdr:txBody>
            </xdr:sp>
          </xdr:grpSp>
          <xdr:sp macro="" textlink="">
            <xdr:nvSpPr>
              <xdr:cNvPr id="198" name="図形 197"/>
              <xdr:cNvSpPr/>
            </xdr:nvSpPr>
            <xdr:spPr>
              <a:xfrm>
                <a:off x="6843139" y="8752600"/>
                <a:ext cx="549450" cy="145544"/>
              </a:xfrm>
              <a:prstGeom prst="roundRect"/>
              <a:noFill/>
              <a:ln w="19050" cap="flat" cmpd="sng" algn="ctr">
                <a:solidFill>
                  <a:srgbClr val="FF0000"/>
                </a:solidFill>
                <a:prstDash val="solid"/>
                <a:miter lim="800000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/>
              <a:lstStyle/>
              <a:p>
                <a:endParaRPr kumimoji="1" lang="ja-JP" altLang="en-US"/>
              </a:p>
            </xdr:txBody>
          </xdr:sp>
        </xdr:grpSp>
        <xdr:sp macro="" textlink="">
          <xdr:nvSpPr>
            <xdr:cNvPr id="199" name="テキスト 198"/>
            <xdr:cNvSpPr txBox="1"/>
          </xdr:nvSpPr>
          <xdr:spPr>
            <a:xfrm>
              <a:off x="6618861" y="8575181"/>
              <a:ext cx="323886" cy="344526"/>
            </a:xfrm>
            <a:prstGeom prst="rect"/>
            <a:noFill/>
            <a:ln w="9525" cmpd="sng">
              <a:noFill/>
            </a:ln>
          </xdr:spPr>
          <xdr:style>
            <a:lnRef idx="0">
              <a:srgbClr val="000000"/>
            </a:lnRef>
            <a:fillRef idx="0">
              <a:srgbClr val="000000"/>
            </a:fillRef>
            <a:effectRef idx="0">
              <a:srgbClr val="000000"/>
            </a:effectRef>
            <a:fontRef idx="minor">
              <a:schemeClr val="dk1"/>
            </a:fontRef>
          </xdr:style>
          <xdr:txBody>
            <a:bodyPr vertOverflow="clip" horzOverflow="clip"/>
            <a:lstStyle/>
            <a:p>
              <a:r>
                <a:rPr kumimoji="1" lang="ja-JP" altLang="en-US" b="1">
                  <a:solidFill>
                    <a:srgbClr val="FF0000"/>
                  </a:solidFill>
                </a:rPr>
                <a:t>３</a:t>
              </a:r>
              <a:endParaRPr kumimoji="1" lang="ja-JP" altLang="en-US" b="1">
                <a:solidFill>
                  <a:srgbClr val="FF0000"/>
                </a:solidFill>
              </a:endParaRPr>
            </a:p>
          </xdr:txBody>
        </xdr:sp>
      </xdr:grpSp>
      <xdr:sp macro="" textlink="">
        <xdr:nvSpPr>
          <xdr:cNvPr id="200" name="図形 199"/>
          <xdr:cNvSpPr/>
        </xdr:nvSpPr>
        <xdr:spPr>
          <a:xfrm>
            <a:off x="5581011" y="6968975"/>
            <a:ext cx="396504" cy="108602"/>
          </a:xfrm>
          <a:prstGeom prst="roundRect"/>
          <a:noFill/>
          <a:ln w="19050" cap="flat" cmpd="sng" algn="ctr">
            <a:solidFill>
              <a:srgbClr val="FF0000"/>
            </a:solidFill>
            <a:prstDash val="solid"/>
            <a:miter lim="800000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</xdr:grpSp>
    <xdr:clientData/>
  </xdr:twoCellAnchor>
  <xdr:twoCellAnchor editAs="oneCell">
    <xdr:from xmlns:xdr="http://schemas.openxmlformats.org/drawingml/2006/spreadsheetDrawing">
      <xdr:col>3</xdr:col>
      <xdr:colOff>46355</xdr:colOff>
      <xdr:row>7</xdr:row>
      <xdr:rowOff>39370</xdr:rowOff>
    </xdr:from>
    <xdr:to xmlns:xdr="http://schemas.openxmlformats.org/drawingml/2006/spreadsheetDrawing">
      <xdr:col>3</xdr:col>
      <xdr:colOff>3834130</xdr:colOff>
      <xdr:row>9</xdr:row>
      <xdr:rowOff>873125</xdr:rowOff>
    </xdr:to>
    <xdr:grpSp>
      <xdr:nvGrpSpPr>
        <xdr:cNvPr id="244" name="グループ 243"/>
        <xdr:cNvGrpSpPr/>
      </xdr:nvGrpSpPr>
      <xdr:grpSpPr>
        <a:xfrm>
          <a:off x="5493385" y="9240520"/>
          <a:ext cx="3787775" cy="4218305"/>
          <a:chOff x="5523467" y="7965141"/>
          <a:chExt cx="3637834" cy="4216445"/>
        </a:xfrm>
      </xdr:grpSpPr>
      <xdr:grpSp>
        <xdr:nvGrpSpPr>
          <xdr:cNvPr id="243" name="グループ 242"/>
          <xdr:cNvGrpSpPr/>
        </xdr:nvGrpSpPr>
        <xdr:grpSpPr>
          <a:xfrm>
            <a:off x="5523467" y="7965141"/>
            <a:ext cx="3637834" cy="4216445"/>
            <a:chOff x="5523467" y="7965141"/>
            <a:chExt cx="3637834" cy="4216445"/>
          </a:xfrm>
        </xdr:grpSpPr>
        <xdr:pic macro="">
          <xdr:nvPicPr>
            <xdr:cNvPr id="224" name="図 223"/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523467" y="7965141"/>
              <a:ext cx="3637834" cy="4216445"/>
            </a:xfrm>
            <a:prstGeom prst="rect"/>
            <a:noFill/>
            <a:ln>
              <a:noFill/>
            </a:ln>
          </xdr:spPr>
        </xdr:pic>
        <xdr:sp macro="" textlink="">
          <xdr:nvSpPr>
            <xdr:cNvPr id="233" name="テキスト 232"/>
            <xdr:cNvSpPr txBox="1"/>
          </xdr:nvSpPr>
          <xdr:spPr>
            <a:xfrm>
              <a:off x="6846082" y="11827979"/>
              <a:ext cx="286910" cy="288862"/>
            </a:xfrm>
            <a:prstGeom prst="rect"/>
            <a:noFill/>
            <a:ln w="9525" cmpd="sng">
              <a:noFill/>
            </a:ln>
          </xdr:spPr>
          <xdr:style>
            <a:lnRef idx="0">
              <a:srgbClr val="000000"/>
            </a:lnRef>
            <a:fillRef idx="0">
              <a:srgbClr val="000000"/>
            </a:fillRef>
            <a:effectRef idx="0">
              <a:srgbClr val="000000"/>
            </a:effectRef>
            <a:fontRef idx="minor">
              <a:schemeClr val="dk1"/>
            </a:fontRef>
          </xdr:style>
          <xdr:txBody>
            <a:bodyPr vertOverflow="clip" horzOverflow="clip"/>
            <a:lstStyle/>
            <a:p>
              <a:r>
                <a:rPr kumimoji="1" lang="ja-JP" altLang="en-US" b="1">
                  <a:solidFill>
                    <a:srgbClr val="FF0000"/>
                  </a:solidFill>
                </a:rPr>
                <a:t>⑴</a:t>
              </a:r>
              <a:endParaRPr kumimoji="1" lang="ja-JP" altLang="en-US" b="1">
                <a:solidFill>
                  <a:srgbClr val="FF0000"/>
                </a:solidFill>
              </a:endParaRPr>
            </a:p>
          </xdr:txBody>
        </xdr:sp>
        <xdr:grpSp>
          <xdr:nvGrpSpPr>
            <xdr:cNvPr id="242" name="グループ 241"/>
            <xdr:cNvGrpSpPr/>
          </xdr:nvGrpSpPr>
          <xdr:grpSpPr>
            <a:xfrm>
              <a:off x="6489697" y="9952182"/>
              <a:ext cx="2611778" cy="2199522"/>
              <a:chOff x="6489697" y="9952182"/>
              <a:chExt cx="2611778" cy="2199522"/>
            </a:xfrm>
          </xdr:grpSpPr>
          <xdr:sp macro="" textlink="">
            <xdr:nvSpPr>
              <xdr:cNvPr id="226" name="図形 225"/>
              <xdr:cNvSpPr/>
            </xdr:nvSpPr>
            <xdr:spPr>
              <a:xfrm>
                <a:off x="7080242" y="11997312"/>
                <a:ext cx="573175" cy="154392"/>
              </a:xfrm>
              <a:prstGeom prst="roundRect"/>
              <a:noFill/>
              <a:ln w="19050" cap="flat" cmpd="sng" algn="ctr">
                <a:solidFill>
                  <a:srgbClr val="FF0000"/>
                </a:solidFill>
                <a:prstDash val="solid"/>
                <a:miter lim="800000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/>
              <a:lstStyle/>
              <a:p>
                <a:endParaRPr kumimoji="1" lang="ja-JP" altLang="en-US"/>
              </a:p>
            </xdr:txBody>
          </xdr:sp>
          <xdr:sp macro="" textlink="">
            <xdr:nvSpPr>
              <xdr:cNvPr id="227" name="図形 226"/>
              <xdr:cNvSpPr/>
            </xdr:nvSpPr>
            <xdr:spPr>
              <a:xfrm>
                <a:off x="8032962" y="9952182"/>
                <a:ext cx="1068513" cy="2055091"/>
              </a:xfrm>
              <a:prstGeom prst="roundRect"/>
              <a:noFill/>
              <a:ln w="19050" cap="flat" cmpd="sng" algn="ctr">
                <a:solidFill>
                  <a:srgbClr val="FF0000"/>
                </a:solidFill>
                <a:prstDash val="solid"/>
                <a:miter lim="800000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/>
              <a:lstStyle/>
              <a:p>
                <a:endParaRPr kumimoji="1" lang="ja-JP" altLang="en-US"/>
              </a:p>
            </xdr:txBody>
          </xdr:sp>
          <xdr:sp macro="" textlink="">
            <xdr:nvSpPr>
              <xdr:cNvPr id="239" name="図形 238"/>
              <xdr:cNvSpPr/>
            </xdr:nvSpPr>
            <xdr:spPr>
              <a:xfrm>
                <a:off x="6489697" y="11175230"/>
                <a:ext cx="1480222" cy="378827"/>
              </a:xfrm>
              <a:prstGeom prst="wedgeRoundRectCallout">
                <a:avLst>
                  <a:gd name="adj1" fmla="val 62149"/>
                  <a:gd name="adj2" fmla="val -116647"/>
                  <a:gd name="adj3" fmla="val 16667"/>
                </a:avLst>
              </a:prstGeom>
              <a:solidFill>
                <a:schemeClr val="accent5">
                  <a:lumMod val="20000"/>
                  <a:lumOff val="80000"/>
                </a:schemeClr>
              </a:solidFill>
              <a:ln w="12700" cap="flat" cmpd="sng" algn="ctr">
                <a:noFill/>
                <a:prstDash val="solid"/>
                <a:miter lim="800000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/>
              <a:lstStyle/>
              <a:p>
                <a:r>
                  <a:rPr kumimoji="1" lang="ja-JP" altLang="en-US">
                    <a:solidFill>
                      <a:sysClr val="windowText" lastClr="000000"/>
                    </a:solidFill>
                  </a:rPr>
                  <a:t>「概要」を記入する</a:t>
                </a:r>
                <a:endParaRPr kumimoji="1" lang="ja-JP" altLang="en-US">
                  <a:solidFill>
                    <a:sysClr val="windowText" lastClr="000000"/>
                  </a:solidFill>
                </a:endParaRPr>
              </a:p>
            </xdr:txBody>
          </xdr:sp>
        </xdr:grpSp>
      </xdr:grpSp>
      <xdr:sp macro="" textlink="">
        <xdr:nvSpPr>
          <xdr:cNvPr id="235" name="図形 234"/>
          <xdr:cNvSpPr/>
        </xdr:nvSpPr>
        <xdr:spPr>
          <a:xfrm>
            <a:off x="8047757" y="9839897"/>
            <a:ext cx="1029273" cy="128448"/>
          </a:xfrm>
          <a:prstGeom prst="roundRect"/>
          <a:noFill/>
          <a:ln w="19050" cap="flat" cmpd="sng" algn="ctr">
            <a:solidFill>
              <a:schemeClr val="accent2"/>
            </a:solidFill>
            <a:prstDash val="solid"/>
            <a:miter lim="800000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</xdr:grpSp>
    <xdr:clientData/>
  </xdr:twoCellAnchor>
  <xdr:twoCellAnchor editAs="oneCell">
    <xdr:from xmlns:xdr="http://schemas.openxmlformats.org/drawingml/2006/spreadsheetDrawing">
      <xdr:col>3</xdr:col>
      <xdr:colOff>2219960</xdr:colOff>
      <xdr:row>6</xdr:row>
      <xdr:rowOff>33655</xdr:rowOff>
    </xdr:from>
    <xdr:to xmlns:xdr="http://schemas.openxmlformats.org/drawingml/2006/spreadsheetDrawing">
      <xdr:col>3</xdr:col>
      <xdr:colOff>4020820</xdr:colOff>
      <xdr:row>6</xdr:row>
      <xdr:rowOff>4191635</xdr:rowOff>
    </xdr:to>
    <xdr:grpSp>
      <xdr:nvGrpSpPr>
        <xdr:cNvPr id="248" name="グループ 247"/>
        <xdr:cNvGrpSpPr/>
      </xdr:nvGrpSpPr>
      <xdr:grpSpPr>
        <a:xfrm>
          <a:off x="7666990" y="4942205"/>
          <a:ext cx="1800860" cy="4157980"/>
          <a:chOff x="7579595" y="4698209"/>
          <a:chExt cx="1741530" cy="4210716"/>
        </a:xfrm>
      </xdr:grpSpPr>
      <xdr:grpSp>
        <xdr:nvGrpSpPr>
          <xdr:cNvPr id="249" name="グループ 248"/>
          <xdr:cNvGrpSpPr/>
        </xdr:nvGrpSpPr>
        <xdr:grpSpPr>
          <a:xfrm>
            <a:off x="7579595" y="4698209"/>
            <a:ext cx="1741530" cy="4210716"/>
            <a:chOff x="7579595" y="4698209"/>
            <a:chExt cx="1741530" cy="4210716"/>
          </a:xfrm>
        </xdr:grpSpPr>
        <xdr:pic macro="">
          <xdr:nvPicPr>
            <xdr:cNvPr id="250" name="図 249"/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rcRect l="2209" r="73827"/>
            <a:stretch>
              <a:fillRect/>
            </a:stretch>
          </xdr:blipFill>
          <xdr:spPr>
            <a:xfrm>
              <a:off x="7579595" y="4698209"/>
              <a:ext cx="1741530" cy="4210716"/>
            </a:xfrm>
            <a:prstGeom prst="rect"/>
            <a:noFill/>
            <a:ln>
              <a:noFill/>
            </a:ln>
          </xdr:spPr>
        </xdr:pic>
        <xdr:sp macro="" textlink="">
          <xdr:nvSpPr>
            <xdr:cNvPr id="251" name="図形 250"/>
            <xdr:cNvSpPr/>
          </xdr:nvSpPr>
          <xdr:spPr>
            <a:xfrm>
              <a:off x="8386097" y="6988721"/>
              <a:ext cx="508321" cy="98729"/>
            </a:xfrm>
            <a:prstGeom prst="roundRect"/>
            <a:noFill/>
            <a:ln w="19050" cap="flat" cmpd="sng" algn="ctr">
              <a:solidFill>
                <a:srgbClr val="FF0000"/>
              </a:solidFill>
              <a:prstDash val="solid"/>
              <a:miter lim="800000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/>
            <a:lstStyle/>
            <a:p>
              <a:endParaRPr kumimoji="1" lang="ja-JP" altLang="en-US"/>
            </a:p>
          </xdr:txBody>
        </xdr:sp>
        <xdr:sp macro="" textlink="">
          <xdr:nvSpPr>
            <xdr:cNvPr id="252" name="図形 251"/>
            <xdr:cNvSpPr/>
          </xdr:nvSpPr>
          <xdr:spPr>
            <a:xfrm>
              <a:off x="8023010" y="6504949"/>
              <a:ext cx="880405" cy="227076"/>
            </a:xfrm>
            <a:prstGeom prst="roundRect"/>
            <a:noFill/>
            <a:ln w="19050" cap="flat" cmpd="sng" algn="ctr">
              <a:solidFill>
                <a:schemeClr val="accent2"/>
              </a:solidFill>
              <a:prstDash val="solid"/>
              <a:miter lim="800000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/>
            <a:lstStyle/>
            <a:p>
              <a:endParaRPr kumimoji="1" lang="ja-JP" altLang="en-US"/>
            </a:p>
          </xdr:txBody>
        </xdr:sp>
      </xdr:grpSp>
      <xdr:sp macro="" textlink="">
        <xdr:nvSpPr>
          <xdr:cNvPr id="253" name="テキスト 252"/>
          <xdr:cNvSpPr txBox="1"/>
        </xdr:nvSpPr>
        <xdr:spPr>
          <a:xfrm>
            <a:off x="8145753" y="6801136"/>
            <a:ext cx="323886" cy="315932"/>
          </a:xfrm>
          <a:prstGeom prst="rect"/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 b="1">
                <a:solidFill>
                  <a:srgbClr val="FF0000"/>
                </a:solidFill>
              </a:rPr>
              <a:t>❸</a:t>
            </a:r>
            <a:endParaRPr kumimoji="1" lang="ja-JP" altLang="en-US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 xmlns:xdr="http://schemas.openxmlformats.org/drawingml/2006/spreadsheetDrawing">
      <xdr:col>3</xdr:col>
      <xdr:colOff>4082415</xdr:colOff>
      <xdr:row>6</xdr:row>
      <xdr:rowOff>33655</xdr:rowOff>
    </xdr:from>
    <xdr:to xmlns:xdr="http://schemas.openxmlformats.org/drawingml/2006/spreadsheetDrawing">
      <xdr:col>3</xdr:col>
      <xdr:colOff>7140575</xdr:colOff>
      <xdr:row>6</xdr:row>
      <xdr:rowOff>4191635</xdr:rowOff>
    </xdr:to>
    <xdr:grpSp>
      <xdr:nvGrpSpPr>
        <xdr:cNvPr id="254" name="グループ 253"/>
        <xdr:cNvGrpSpPr/>
      </xdr:nvGrpSpPr>
      <xdr:grpSpPr>
        <a:xfrm>
          <a:off x="9529445" y="4942205"/>
          <a:ext cx="3058160" cy="4157980"/>
          <a:chOff x="9364182" y="4698209"/>
          <a:chExt cx="2947749" cy="4210716"/>
        </a:xfrm>
      </xdr:grpSpPr>
      <xdr:grpSp>
        <xdr:nvGrpSpPr>
          <xdr:cNvPr id="255" name="グループ 254"/>
          <xdr:cNvGrpSpPr/>
        </xdr:nvGrpSpPr>
        <xdr:grpSpPr>
          <a:xfrm>
            <a:off x="9364182" y="4698209"/>
            <a:ext cx="2947749" cy="4210716"/>
            <a:chOff x="9364182" y="4698209"/>
            <a:chExt cx="2947749" cy="4210716"/>
          </a:xfrm>
        </xdr:grpSpPr>
        <xdr:pic macro="">
          <xdr:nvPicPr>
            <xdr:cNvPr id="256" name="図 255"/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rcRect l="14037" r="45589"/>
            <a:stretch>
              <a:fillRect/>
            </a:stretch>
          </xdr:blipFill>
          <xdr:spPr>
            <a:xfrm>
              <a:off x="9364182" y="4698209"/>
              <a:ext cx="2947749" cy="4210716"/>
            </a:xfrm>
            <a:prstGeom prst="rect"/>
            <a:noFill/>
            <a:ln>
              <a:noFill/>
            </a:ln>
          </xdr:spPr>
        </xdr:pic>
        <xdr:sp macro="" textlink="">
          <xdr:nvSpPr>
            <xdr:cNvPr id="257" name="テキスト 256"/>
            <xdr:cNvSpPr txBox="1"/>
          </xdr:nvSpPr>
          <xdr:spPr>
            <a:xfrm>
              <a:off x="9605168" y="6712280"/>
              <a:ext cx="323886" cy="266568"/>
            </a:xfrm>
            <a:prstGeom prst="rect"/>
            <a:noFill/>
            <a:ln w="9525" cmpd="sng">
              <a:noFill/>
            </a:ln>
          </xdr:spPr>
          <xdr:style>
            <a:lnRef idx="0">
              <a:srgbClr val="000000"/>
            </a:lnRef>
            <a:fillRef idx="0">
              <a:srgbClr val="000000"/>
            </a:fillRef>
            <a:effectRef idx="0">
              <a:srgbClr val="000000"/>
            </a:effectRef>
            <a:fontRef idx="minor">
              <a:schemeClr val="dk1"/>
            </a:fontRef>
          </xdr:style>
          <xdr:txBody>
            <a:bodyPr vertOverflow="clip" horzOverflow="clip"/>
            <a:lstStyle/>
            <a:p>
              <a:r>
                <a:rPr kumimoji="1" lang="ja-JP" altLang="en-US" b="1">
                  <a:solidFill>
                    <a:srgbClr val="FF0000"/>
                  </a:solidFill>
                </a:rPr>
                <a:t>❹</a:t>
              </a:r>
              <a:endParaRPr kumimoji="1" lang="ja-JP" altLang="en-US" b="1">
                <a:solidFill>
                  <a:srgbClr val="FF0000"/>
                </a:solidFill>
              </a:endParaRPr>
            </a:p>
          </xdr:txBody>
        </xdr:sp>
      </xdr:grpSp>
      <xdr:sp macro="" textlink="">
        <xdr:nvSpPr>
          <xdr:cNvPr id="258" name="図形 257"/>
          <xdr:cNvSpPr/>
        </xdr:nvSpPr>
        <xdr:spPr>
          <a:xfrm>
            <a:off x="9845512" y="6880119"/>
            <a:ext cx="508322" cy="108602"/>
          </a:xfrm>
          <a:prstGeom prst="roundRect"/>
          <a:noFill/>
          <a:ln w="19050" cap="flat" cmpd="sng" algn="ctr">
            <a:solidFill>
              <a:srgbClr val="FF0000"/>
            </a:solidFill>
            <a:prstDash val="solid"/>
            <a:miter lim="800000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  <xdr:sp macro="" textlink="">
        <xdr:nvSpPr>
          <xdr:cNvPr id="259" name="図形 258"/>
          <xdr:cNvSpPr/>
        </xdr:nvSpPr>
        <xdr:spPr>
          <a:xfrm>
            <a:off x="11227812" y="6514822"/>
            <a:ext cx="880405" cy="227076"/>
          </a:xfrm>
          <a:prstGeom prst="roundRect"/>
          <a:noFill/>
          <a:ln w="19050" cap="flat" cmpd="sng" algn="ctr">
            <a:solidFill>
              <a:schemeClr val="accent2"/>
            </a:solidFill>
            <a:prstDash val="solid"/>
            <a:miter lim="800000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</xdr:grpSp>
    <xdr:clientData/>
  </xdr:twoCellAnchor>
  <xdr:twoCellAnchor>
    <xdr:from xmlns:xdr="http://schemas.openxmlformats.org/drawingml/2006/spreadsheetDrawing">
      <xdr:col>3</xdr:col>
      <xdr:colOff>7171690</xdr:colOff>
      <xdr:row>6</xdr:row>
      <xdr:rowOff>33655</xdr:rowOff>
    </xdr:from>
    <xdr:to xmlns:xdr="http://schemas.openxmlformats.org/drawingml/2006/spreadsheetDrawing">
      <xdr:col>3</xdr:col>
      <xdr:colOff>8786495</xdr:colOff>
      <xdr:row>6</xdr:row>
      <xdr:rowOff>4208145</xdr:rowOff>
    </xdr:to>
    <xdr:grpSp>
      <xdr:nvGrpSpPr>
        <xdr:cNvPr id="260" name="グループ 259"/>
        <xdr:cNvGrpSpPr/>
      </xdr:nvGrpSpPr>
      <xdr:grpSpPr>
        <a:xfrm>
          <a:off x="12618720" y="4942205"/>
          <a:ext cx="1614805" cy="4174490"/>
          <a:chOff x="12335066" y="4688336"/>
          <a:chExt cx="1546171" cy="4209808"/>
        </a:xfrm>
      </xdr:grpSpPr>
      <xdr:grpSp>
        <xdr:nvGrpSpPr>
          <xdr:cNvPr id="261" name="グループ 260"/>
          <xdr:cNvGrpSpPr/>
        </xdr:nvGrpSpPr>
        <xdr:grpSpPr>
          <a:xfrm>
            <a:off x="12335066" y="4688336"/>
            <a:ext cx="1546171" cy="4209808"/>
            <a:chOff x="12335066" y="4688336"/>
            <a:chExt cx="1546171" cy="4209808"/>
          </a:xfrm>
        </xdr:grpSpPr>
        <xdr:pic macro="">
          <xdr:nvPicPr>
            <xdr:cNvPr id="262" name="図 261"/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rcRect l="69890" r="8931"/>
            <a:stretch>
              <a:fillRect/>
            </a:stretch>
          </xdr:blipFill>
          <xdr:spPr>
            <a:xfrm>
              <a:off x="12335066" y="4688336"/>
              <a:ext cx="1546171" cy="4209808"/>
            </a:xfrm>
            <a:prstGeom prst="rect"/>
            <a:noFill/>
            <a:ln>
              <a:noFill/>
            </a:ln>
          </xdr:spPr>
        </xdr:pic>
        <xdr:sp macro="" textlink="">
          <xdr:nvSpPr>
            <xdr:cNvPr id="263" name="図形 262"/>
            <xdr:cNvSpPr/>
          </xdr:nvSpPr>
          <xdr:spPr>
            <a:xfrm>
              <a:off x="12460379" y="6524695"/>
              <a:ext cx="902897" cy="236949"/>
            </a:xfrm>
            <a:prstGeom prst="roundRect"/>
            <a:noFill/>
            <a:ln w="19050" cap="flat" cmpd="sng" algn="ctr">
              <a:solidFill>
                <a:schemeClr val="accent2"/>
              </a:solidFill>
              <a:prstDash val="solid"/>
              <a:miter lim="800000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/>
            <a:lstStyle/>
            <a:p>
              <a:endParaRPr kumimoji="1" lang="ja-JP" altLang="en-US"/>
            </a:p>
          </xdr:txBody>
        </xdr:sp>
        <xdr:sp macro="" textlink="">
          <xdr:nvSpPr>
            <xdr:cNvPr id="264" name="図形 263"/>
            <xdr:cNvSpPr/>
          </xdr:nvSpPr>
          <xdr:spPr>
            <a:xfrm>
              <a:off x="12893512" y="6860373"/>
              <a:ext cx="431849" cy="108602"/>
            </a:xfrm>
            <a:prstGeom prst="roundRect"/>
            <a:noFill/>
            <a:ln w="19050" cap="flat" cmpd="sng" algn="ctr">
              <a:solidFill>
                <a:srgbClr val="FF0000"/>
              </a:solidFill>
              <a:prstDash val="solid"/>
              <a:miter lim="800000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/>
            <a:lstStyle/>
            <a:p>
              <a:endParaRPr kumimoji="1" lang="ja-JP" altLang="en-US"/>
            </a:p>
          </xdr:txBody>
        </xdr:sp>
        <xdr:sp macro="" textlink="">
          <xdr:nvSpPr>
            <xdr:cNvPr id="265" name="図形 264"/>
            <xdr:cNvSpPr/>
          </xdr:nvSpPr>
          <xdr:spPr>
            <a:xfrm>
              <a:off x="12371053" y="7289946"/>
              <a:ext cx="1374588" cy="1153576"/>
            </a:xfrm>
            <a:prstGeom prst="wedgeRoundRectCallout">
              <a:avLst>
                <a:gd name="adj1" fmla="val -11446"/>
                <a:gd name="adj2" fmla="val -69999"/>
                <a:gd name="adj3" fmla="val 16667"/>
              </a:avLst>
            </a:prstGeom>
            <a:solidFill>
              <a:schemeClr val="accent5">
                <a:lumMod val="20000"/>
                <a:lumOff val="80000"/>
              </a:schemeClr>
            </a:solidFill>
            <a:ln w="12700" cap="flat" cmpd="sng" algn="ctr">
              <a:noFill/>
              <a:prstDash val="solid"/>
              <a:miter lim="800000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/>
            <a:lstStyle/>
            <a:p>
              <a:r>
                <a:rPr kumimoji="1" lang="ja-JP" altLang="en-US">
                  <a:solidFill>
                    <a:sysClr val="windowText" lastClr="000000"/>
                  </a:solidFill>
                </a:rPr>
                <a:t>※今回は、支出に入力をしたいため、支出額の欄に入力します。</a:t>
              </a:r>
              <a:endParaRPr kumimoji="1" lang="ja-JP" altLang="en-US"/>
            </a:p>
          </xdr:txBody>
        </xdr:sp>
      </xdr:grpSp>
      <xdr:sp macro="" textlink="">
        <xdr:nvSpPr>
          <xdr:cNvPr id="266" name="テキスト 265"/>
          <xdr:cNvSpPr txBox="1"/>
        </xdr:nvSpPr>
        <xdr:spPr>
          <a:xfrm>
            <a:off x="12660880" y="6741898"/>
            <a:ext cx="323886" cy="246823"/>
          </a:xfrm>
          <a:prstGeom prst="rect"/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 b="1">
                <a:solidFill>
                  <a:srgbClr val="FF0000"/>
                </a:solidFill>
              </a:rPr>
              <a:t>❺</a:t>
            </a:r>
            <a:endParaRPr kumimoji="1" lang="ja-JP" altLang="en-US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 xmlns:xdr="http://schemas.openxmlformats.org/drawingml/2006/spreadsheetDrawing">
      <xdr:col>3</xdr:col>
      <xdr:colOff>8755380</xdr:colOff>
      <xdr:row>6</xdr:row>
      <xdr:rowOff>33655</xdr:rowOff>
    </xdr:from>
    <xdr:to xmlns:xdr="http://schemas.openxmlformats.org/drawingml/2006/spreadsheetDrawing">
      <xdr:col>3</xdr:col>
      <xdr:colOff>15787370</xdr:colOff>
      <xdr:row>6</xdr:row>
      <xdr:rowOff>4191635</xdr:rowOff>
    </xdr:to>
    <xdr:grpSp>
      <xdr:nvGrpSpPr>
        <xdr:cNvPr id="267" name="グループ 266"/>
        <xdr:cNvGrpSpPr/>
      </xdr:nvGrpSpPr>
      <xdr:grpSpPr>
        <a:xfrm>
          <a:off x="14202410" y="4942205"/>
          <a:ext cx="7031990" cy="4157980"/>
          <a:chOff x="5618284" y="9679773"/>
          <a:chExt cx="6717424" cy="4211039"/>
        </a:xfrm>
      </xdr:grpSpPr>
      <xdr:pic macro="">
        <xdr:nvPicPr>
          <xdr:cNvPr id="268" name="図 267"/>
          <xdr:cNvPicPr>
            <a:picLocks noChangeAspect="1"/>
          </xdr:cNvPicPr>
        </xdr:nvPicPr>
        <xdr:blipFill>
          <a:blip xmlns:r="http://schemas.openxmlformats.org/officeDocument/2006/relationships" r:embed="rId7"/>
          <a:srcRect r="7509"/>
          <a:stretch>
            <a:fillRect/>
          </a:stretch>
        </xdr:blipFill>
        <xdr:spPr>
          <a:xfrm>
            <a:off x="5618284" y="9679773"/>
            <a:ext cx="6717424" cy="4211039"/>
          </a:xfrm>
          <a:prstGeom prst="rect"/>
          <a:noFill/>
          <a:ln>
            <a:noFill/>
          </a:ln>
        </xdr:spPr>
      </xdr:pic>
      <xdr:sp macro="" textlink="">
        <xdr:nvSpPr>
          <xdr:cNvPr id="269" name="図形 268"/>
          <xdr:cNvSpPr/>
        </xdr:nvSpPr>
        <xdr:spPr>
          <a:xfrm>
            <a:off x="10451514" y="12116210"/>
            <a:ext cx="1800652" cy="298794"/>
          </a:xfrm>
          <a:prstGeom prst="wedgeRoundRectCallout">
            <a:avLst>
              <a:gd name="adj1" fmla="val 24676"/>
              <a:gd name="adj2" fmla="val -88327"/>
              <a:gd name="adj3" fmla="val 16667"/>
            </a:avLst>
          </a:prstGeom>
          <a:solidFill>
            <a:schemeClr val="accent5">
              <a:lumMod val="20000"/>
              <a:lumOff val="80000"/>
            </a:schemeClr>
          </a:solidFill>
          <a:ln w="12700" cap="flat" cmpd="sng" algn="ctr">
            <a:noFill/>
            <a:prstDash val="solid"/>
            <a:miter lim="800000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ysClr val="windowText" lastClr="000000"/>
                </a:solidFill>
              </a:rPr>
              <a:t>残高に反映されました。</a:t>
            </a:r>
            <a:endParaRPr kumimoji="1" lang="ja-JP" altLang="en-US"/>
          </a:p>
        </xdr:txBody>
      </xdr:sp>
      <xdr:sp macro="" textlink="">
        <xdr:nvSpPr>
          <xdr:cNvPr id="270" name="図形 269"/>
          <xdr:cNvSpPr/>
        </xdr:nvSpPr>
        <xdr:spPr>
          <a:xfrm>
            <a:off x="11720068" y="11869183"/>
            <a:ext cx="431848" cy="108982"/>
          </a:xfrm>
          <a:prstGeom prst="roundRect"/>
          <a:noFill/>
          <a:ln w="19050" cap="flat" cmpd="sng" algn="ctr">
            <a:solidFill>
              <a:srgbClr val="FF0000"/>
            </a:solidFill>
            <a:prstDash val="solid"/>
            <a:miter lim="800000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</xdr:grpSp>
    <xdr:clientData/>
  </xdr:twoCellAnchor>
  <xdr:twoCellAnchor editAs="oneCell">
    <xdr:from xmlns:xdr="http://schemas.openxmlformats.org/drawingml/2006/spreadsheetDrawing">
      <xdr:col>3</xdr:col>
      <xdr:colOff>8740140</xdr:colOff>
      <xdr:row>7</xdr:row>
      <xdr:rowOff>86995</xdr:rowOff>
    </xdr:from>
    <xdr:to xmlns:xdr="http://schemas.openxmlformats.org/drawingml/2006/spreadsheetDrawing">
      <xdr:col>3</xdr:col>
      <xdr:colOff>13241655</xdr:colOff>
      <xdr:row>9</xdr:row>
      <xdr:rowOff>915035</xdr:rowOff>
    </xdr:to>
    <xdr:grpSp>
      <xdr:nvGrpSpPr>
        <xdr:cNvPr id="271" name="グループ 270"/>
        <xdr:cNvGrpSpPr/>
      </xdr:nvGrpSpPr>
      <xdr:grpSpPr>
        <a:xfrm>
          <a:off x="14187170" y="9288145"/>
          <a:ext cx="4501515" cy="4212590"/>
          <a:chOff x="9170951" y="7965141"/>
          <a:chExt cx="4320370" cy="4216445"/>
        </a:xfrm>
      </xdr:grpSpPr>
      <xdr:grpSp>
        <xdr:nvGrpSpPr>
          <xdr:cNvPr id="272" name="グループ 271"/>
          <xdr:cNvGrpSpPr/>
        </xdr:nvGrpSpPr>
        <xdr:grpSpPr>
          <a:xfrm>
            <a:off x="9170951" y="7965141"/>
            <a:ext cx="4320370" cy="4216445"/>
            <a:chOff x="9170951" y="7965141"/>
            <a:chExt cx="4320370" cy="4216445"/>
          </a:xfrm>
        </xdr:grpSpPr>
        <xdr:grpSp>
          <xdr:nvGrpSpPr>
            <xdr:cNvPr id="273" name="グループ 272"/>
            <xdr:cNvGrpSpPr/>
          </xdr:nvGrpSpPr>
          <xdr:grpSpPr>
            <a:xfrm>
              <a:off x="9170951" y="7965141"/>
              <a:ext cx="4320370" cy="4216445"/>
              <a:chOff x="9170951" y="7979494"/>
              <a:chExt cx="4320370" cy="4217034"/>
            </a:xfrm>
          </xdr:grpSpPr>
          <xdr:pic macro="">
            <xdr:nvPicPr>
              <xdr:cNvPr id="274" name="図 273"/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9170951" y="7979494"/>
                <a:ext cx="4320370" cy="4217034"/>
              </a:xfrm>
              <a:prstGeom prst="rect"/>
              <a:noFill/>
              <a:ln>
                <a:noFill/>
              </a:ln>
            </xdr:spPr>
          </xdr:pic>
          <xdr:sp macro="" textlink="">
            <xdr:nvSpPr>
              <xdr:cNvPr id="275" name="図形 274"/>
              <xdr:cNvSpPr/>
            </xdr:nvSpPr>
            <xdr:spPr>
              <a:xfrm>
                <a:off x="10555965" y="9858777"/>
                <a:ext cx="527502" cy="2088731"/>
              </a:xfrm>
              <a:prstGeom prst="roundRect"/>
              <a:noFill/>
              <a:ln w="19050" cap="flat" cmpd="sng" algn="ctr">
                <a:solidFill>
                  <a:srgbClr val="FF0000"/>
                </a:solidFill>
                <a:prstDash val="solid"/>
                <a:miter lim="800000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/>
              <a:lstStyle/>
              <a:p>
                <a:endParaRPr kumimoji="1" lang="ja-JP" altLang="en-US"/>
              </a:p>
            </xdr:txBody>
          </xdr:sp>
          <xdr:sp macro="" textlink="">
            <xdr:nvSpPr>
              <xdr:cNvPr id="276" name="図形 275"/>
              <xdr:cNvSpPr/>
            </xdr:nvSpPr>
            <xdr:spPr>
              <a:xfrm>
                <a:off x="12133968" y="9858777"/>
                <a:ext cx="1276941" cy="2088731"/>
              </a:xfrm>
              <a:prstGeom prst="roundRect"/>
              <a:noFill/>
              <a:ln w="19050" cap="flat" cmpd="sng" algn="ctr">
                <a:solidFill>
                  <a:srgbClr val="FF0000"/>
                </a:solidFill>
                <a:prstDash val="solid"/>
                <a:miter lim="800000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/>
              <a:lstStyle/>
              <a:p>
                <a:endParaRPr kumimoji="1" lang="ja-JP" altLang="en-US"/>
              </a:p>
            </xdr:txBody>
          </xdr:sp>
          <xdr:sp macro="" textlink="">
            <xdr:nvSpPr>
              <xdr:cNvPr id="277" name="図形 276"/>
              <xdr:cNvSpPr/>
            </xdr:nvSpPr>
            <xdr:spPr>
              <a:xfrm>
                <a:off x="10545029" y="9726615"/>
                <a:ext cx="514636" cy="106988"/>
              </a:xfrm>
              <a:prstGeom prst="roundRect"/>
              <a:noFill/>
              <a:ln w="19050" cap="flat" cmpd="sng" algn="ctr">
                <a:solidFill>
                  <a:schemeClr val="accent2"/>
                </a:solidFill>
                <a:prstDash val="solid"/>
                <a:miter lim="800000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/>
              <a:lstStyle/>
              <a:p>
                <a:endParaRPr kumimoji="1" lang="ja-JP" altLang="en-US"/>
              </a:p>
            </xdr:txBody>
          </xdr:sp>
          <xdr:sp macro="" textlink="">
            <xdr:nvSpPr>
              <xdr:cNvPr id="278" name="図形 277"/>
              <xdr:cNvSpPr/>
            </xdr:nvSpPr>
            <xdr:spPr>
              <a:xfrm>
                <a:off x="12129465" y="9720322"/>
                <a:ext cx="1270508" cy="113281"/>
              </a:xfrm>
              <a:prstGeom prst="roundRect"/>
              <a:noFill/>
              <a:ln w="19050" cap="flat" cmpd="sng" algn="ctr">
                <a:solidFill>
                  <a:schemeClr val="accent2"/>
                </a:solidFill>
                <a:prstDash val="solid"/>
                <a:miter lim="800000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/>
              <a:lstStyle/>
              <a:p>
                <a:endParaRPr kumimoji="1" lang="ja-JP" altLang="en-US"/>
              </a:p>
            </xdr:txBody>
          </xdr:sp>
          <xdr:sp macro="" textlink="">
            <xdr:nvSpPr>
              <xdr:cNvPr id="279" name="図形 278"/>
              <xdr:cNvSpPr/>
            </xdr:nvSpPr>
            <xdr:spPr>
              <a:xfrm>
                <a:off x="10880186" y="10722648"/>
                <a:ext cx="1603735" cy="672036"/>
              </a:xfrm>
              <a:prstGeom prst="roundRect">
                <a:avLst/>
              </a:prstGeom>
              <a:solidFill>
                <a:schemeClr val="accent5">
                  <a:lumMod val="20000"/>
                  <a:lumOff val="80000"/>
                </a:schemeClr>
              </a:solidFill>
              <a:ln w="12700" cap="flat" cmpd="sng" algn="ctr">
                <a:noFill/>
                <a:prstDash val="solid"/>
                <a:miter lim="800000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/>
              <a:lstStyle/>
              <a:p>
                <a:r>
                  <a:rPr kumimoji="1" lang="ja-JP" altLang="en-US">
                    <a:solidFill>
                      <a:sysClr val="windowText" lastClr="000000"/>
                    </a:solidFill>
                  </a:rPr>
                  <a:t>「概要」「本年度予算額」を記入する</a:t>
                </a:r>
                <a:endParaRPr kumimoji="1" lang="ja-JP" altLang="en-US">
                  <a:solidFill>
                    <a:sysClr val="windowText" lastClr="000000"/>
                  </a:solidFill>
                </a:endParaRPr>
              </a:p>
            </xdr:txBody>
          </xdr:sp>
        </xdr:grpSp>
        <xdr:sp macro="" textlink="">
          <xdr:nvSpPr>
            <xdr:cNvPr id="280" name="図形 279"/>
            <xdr:cNvSpPr/>
          </xdr:nvSpPr>
          <xdr:spPr>
            <a:xfrm>
              <a:off x="11727405" y="11982371"/>
              <a:ext cx="664524" cy="154392"/>
            </a:xfrm>
            <a:prstGeom prst="roundRect"/>
            <a:noFill/>
            <a:ln w="19050" cap="flat" cmpd="sng" algn="ctr">
              <a:solidFill>
                <a:srgbClr val="FF0000"/>
              </a:solidFill>
              <a:prstDash val="solid"/>
              <a:miter lim="800000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/>
            <a:lstStyle/>
            <a:p>
              <a:endParaRPr kumimoji="1" lang="ja-JP" altLang="en-US"/>
            </a:p>
          </xdr:txBody>
        </xdr:sp>
      </xdr:grpSp>
      <xdr:sp macro="" textlink="">
        <xdr:nvSpPr>
          <xdr:cNvPr id="281" name="テキスト 280"/>
          <xdr:cNvSpPr txBox="1"/>
        </xdr:nvSpPr>
        <xdr:spPr>
          <a:xfrm>
            <a:off x="11481023" y="11822998"/>
            <a:ext cx="286910" cy="293843"/>
          </a:xfrm>
          <a:prstGeom prst="rect"/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 b="1">
                <a:solidFill>
                  <a:srgbClr val="FF0000"/>
                </a:solidFill>
              </a:rPr>
              <a:t>⑵</a:t>
            </a:r>
            <a:endParaRPr kumimoji="1" lang="ja-JP" altLang="en-US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 xmlns:xdr="http://schemas.openxmlformats.org/drawingml/2006/spreadsheetDrawing">
      <xdr:col>3</xdr:col>
      <xdr:colOff>3912235</xdr:colOff>
      <xdr:row>7</xdr:row>
      <xdr:rowOff>47625</xdr:rowOff>
    </xdr:from>
    <xdr:to xmlns:xdr="http://schemas.openxmlformats.org/drawingml/2006/spreadsheetDrawing">
      <xdr:col>3</xdr:col>
      <xdr:colOff>8103235</xdr:colOff>
      <xdr:row>9</xdr:row>
      <xdr:rowOff>842010</xdr:rowOff>
    </xdr:to>
    <xdr:pic macro="">
      <xdr:nvPicPr>
        <xdr:cNvPr id="282" name="図 281"/>
        <xdr:cNvPicPr>
          <a:picLocks noChangeAspect="1"/>
        </xdr:cNvPicPr>
      </xdr:nvPicPr>
      <xdr:blipFill>
        <a:blip xmlns:r="http://schemas.openxmlformats.org/officeDocument/2006/relationships" r:embed="rId9"/>
        <a:srcRect r="5734"/>
        <a:stretch>
          <a:fillRect/>
        </a:stretch>
      </xdr:blipFill>
      <xdr:spPr>
        <a:xfrm>
          <a:off x="9359265" y="9248775"/>
          <a:ext cx="4191000" cy="4178935"/>
        </a:xfrm>
        <a:prstGeom prst="rect"/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3</xdr:col>
      <xdr:colOff>4129405</xdr:colOff>
      <xdr:row>7</xdr:row>
      <xdr:rowOff>1176020</xdr:rowOff>
    </xdr:from>
    <xdr:to xmlns:xdr="http://schemas.openxmlformats.org/drawingml/2006/spreadsheetDrawing">
      <xdr:col>3</xdr:col>
      <xdr:colOff>7823835</xdr:colOff>
      <xdr:row>8</xdr:row>
      <xdr:rowOff>69850</xdr:rowOff>
    </xdr:to>
    <xdr:sp macro="" textlink="">
      <xdr:nvSpPr>
        <xdr:cNvPr id="283" name="図形 282"/>
        <xdr:cNvSpPr/>
      </xdr:nvSpPr>
      <xdr:spPr>
        <a:xfrm>
          <a:off x="9576435" y="10377170"/>
          <a:ext cx="3694430" cy="906780"/>
        </a:xfrm>
        <a:prstGeom prst="roundRect"/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/>
            <a:t>『本年度収支決算書』シートを下にスクロールすると、「会計監査報告書」が出てきます。記入箇所はございませんので、そのまま印刷してください。</a:t>
          </a:r>
          <a:endParaRPr kumimoji="1"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0</xdr:row>
      <xdr:rowOff>0</xdr:rowOff>
    </xdr:from>
    <xdr:to xmlns:xdr="http://schemas.openxmlformats.org/drawingml/2006/spreadsheetDrawing">
      <xdr:col>12</xdr:col>
      <xdr:colOff>343535</xdr:colOff>
      <xdr:row>2</xdr:row>
      <xdr:rowOff>31115</xdr:rowOff>
    </xdr:to>
    <xdr:sp macro="" textlink="">
      <xdr:nvSpPr>
        <xdr:cNvPr id="2" name="図形 1"/>
        <xdr:cNvSpPr/>
      </xdr:nvSpPr>
      <xdr:spPr>
        <a:xfrm>
          <a:off x="0" y="0"/>
          <a:ext cx="8187055" cy="488315"/>
        </a:xfrm>
        <a:prstGeom prst="roundRect">
          <a:avLst/>
        </a:prstGeom>
        <a:solidFill>
          <a:srgbClr val="E9E9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1400" b="1"/>
            <a:t>灰色の網掛けの部分を必要に応じて入力して下さい。</a:t>
          </a:r>
          <a:endParaRPr kumimoji="1" lang="ja-JP" altLang="en-US" sz="1400" b="1"/>
        </a:p>
      </xdr:txBody>
    </xdr:sp>
    <xdr:clientData/>
  </xdr:twoCellAnchor>
  <xdr:twoCellAnchor>
    <xdr:from xmlns:xdr="http://schemas.openxmlformats.org/drawingml/2006/spreadsheetDrawing">
      <xdr:col>12</xdr:col>
      <xdr:colOff>216535</xdr:colOff>
      <xdr:row>18</xdr:row>
      <xdr:rowOff>112395</xdr:rowOff>
    </xdr:from>
    <xdr:to xmlns:xdr="http://schemas.openxmlformats.org/drawingml/2006/spreadsheetDrawing">
      <xdr:col>18</xdr:col>
      <xdr:colOff>13335</xdr:colOff>
      <xdr:row>27</xdr:row>
      <xdr:rowOff>234315</xdr:rowOff>
    </xdr:to>
    <xdr:sp macro="" textlink="">
      <xdr:nvSpPr>
        <xdr:cNvPr id="5" name="図形 4"/>
        <xdr:cNvSpPr/>
      </xdr:nvSpPr>
      <xdr:spPr>
        <a:xfrm>
          <a:off x="8060055" y="4703445"/>
          <a:ext cx="3077210" cy="2426970"/>
        </a:xfrm>
        <a:prstGeom prst="wedgeRoundRectCallout">
          <a:avLst>
            <a:gd name="adj1" fmla="val -65611"/>
            <a:gd name="adj2" fmla="val -27904"/>
            <a:gd name="adj3" fmla="val 16667"/>
          </a:avLst>
        </a:prstGeom>
        <a:solidFill>
          <a:srgbClr val="FFE9FF"/>
        </a:solidFill>
        <a:ln w="12700" cap="flat" cmpd="sng" algn="ctr">
          <a:solidFill>
            <a:schemeClr val="bg1">
              <a:lumMod val="75000"/>
            </a:schemeClr>
          </a:solidFill>
          <a:prstDash val="solid"/>
          <a:miter lim="800000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ysClr val="windowText" lastClr="000000"/>
              </a:solidFill>
            </a:rPr>
            <a:t>・項目を編集するときは、そのまま書き換えてください。</a:t>
          </a:r>
          <a:endParaRPr kumimoji="1" lang="ja-JP" altLang="en-US">
            <a:solidFill>
              <a:sysClr val="windowText" lastClr="000000"/>
            </a:solidFill>
          </a:endParaRPr>
        </a:p>
        <a:p>
          <a:endParaRPr kumimoji="1" lang="ja-JP" altLang="en-US">
            <a:solidFill>
              <a:sysClr val="windowText" lastClr="000000"/>
            </a:solidFill>
          </a:endParaRPr>
        </a:p>
        <a:p>
          <a:r>
            <a:rPr kumimoji="1" lang="ja-JP" altLang="en-US">
              <a:solidFill>
                <a:sysClr val="windowText" lastClr="000000"/>
              </a:solidFill>
            </a:rPr>
            <a:t>・行の挿入や下ずらしたり等を行うと収支予算書・収支決算書の集計ができないことがあります。</a:t>
          </a:r>
          <a:endParaRPr kumimoji="1" lang="ja-JP" altLang="en-US">
            <a:solidFill>
              <a:sysClr val="windowText" lastClr="000000"/>
            </a:solidFill>
          </a:endParaRPr>
        </a:p>
        <a:p>
          <a:endParaRPr kumimoji="1" lang="ja-JP" altLang="en-US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3</xdr:col>
      <xdr:colOff>21590</xdr:colOff>
      <xdr:row>0</xdr:row>
      <xdr:rowOff>0</xdr:rowOff>
    </xdr:from>
    <xdr:to xmlns:xdr="http://schemas.openxmlformats.org/drawingml/2006/spreadsheetDrawing">
      <xdr:col>3</xdr:col>
      <xdr:colOff>5436235</xdr:colOff>
      <xdr:row>0</xdr:row>
      <xdr:rowOff>880745</xdr:rowOff>
    </xdr:to>
    <xdr:sp macro="" textlink="">
      <xdr:nvSpPr>
        <xdr:cNvPr id="2" name="図形 3"/>
        <xdr:cNvSpPr/>
      </xdr:nvSpPr>
      <xdr:spPr>
        <a:xfrm>
          <a:off x="2667635" y="0"/>
          <a:ext cx="5414645" cy="880745"/>
        </a:xfrm>
        <a:prstGeom prst="roundRect">
          <a:avLst/>
        </a:prstGeom>
        <a:solidFill>
          <a:srgbClr val="E9FFE9"/>
        </a:solidFill>
        <a:ln w="12700" cap="flat" cmpd="sng" algn="ctr">
          <a:noFill/>
          <a:prstDash val="solid"/>
          <a:miter lim="800000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ysClr val="windowText" lastClr="000000"/>
              </a:solidFill>
              <a:latin typeface="游ゴシック"/>
              <a:ea typeface="游ゴシック"/>
            </a:rPr>
            <a:t>・日付、項目はプルダウンで選べます。</a:t>
          </a:r>
          <a:endParaRPr kumimoji="1" lang="ja-JP" altLang="en-US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r>
            <a:rPr kumimoji="1" lang="ja-JP" altLang="en-US">
              <a:solidFill>
                <a:sysClr val="windowText" lastClr="000000"/>
              </a:solidFill>
              <a:latin typeface="游ゴシック"/>
              <a:ea typeface="游ゴシック"/>
            </a:rPr>
            <a:t>・摘要、入金、支出は手入力して下さい。</a:t>
          </a:r>
          <a:endParaRPr kumimoji="1" lang="ja-JP" altLang="en-US">
            <a:solidFill>
              <a:sysClr val="windowText" lastClr="000000"/>
            </a:solidFill>
            <a:latin typeface="游ゴシック"/>
            <a:ea typeface="游ゴシック"/>
          </a:endParaRPr>
        </a:p>
        <a:p>
          <a:r>
            <a:rPr kumimoji="1" lang="ja-JP" altLang="en-US">
              <a:solidFill>
                <a:sysClr val="windowText" lastClr="000000"/>
              </a:solidFill>
              <a:latin typeface="游ゴシック"/>
              <a:ea typeface="游ゴシック"/>
            </a:rPr>
            <a:t>・残高は自動計算です１００4</a:t>
          </a:r>
          <a:r>
            <a:rPr kumimoji="1" lang="ja-JP" altLang="en-US">
              <a:solidFill>
                <a:sysClr val="windowText" lastClr="000000"/>
              </a:solidFill>
              <a:latin typeface="游ゴシック"/>
              <a:ea typeface="游ゴシック"/>
            </a:rPr>
            <a:t>行目に合計の欄があります。（自動計算）</a:t>
          </a:r>
          <a:endParaRPr kumimoji="1" lang="ja-JP" altLang="en-US">
            <a:solidFill>
              <a:sysClr val="windowText" lastClr="000000"/>
            </a:solidFill>
            <a:latin typeface="游ゴシック"/>
            <a:ea typeface="游ゴシック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11</xdr:col>
      <xdr:colOff>238760</xdr:colOff>
      <xdr:row>3</xdr:row>
      <xdr:rowOff>156210</xdr:rowOff>
    </xdr:from>
    <xdr:to xmlns:xdr="http://schemas.openxmlformats.org/drawingml/2006/spreadsheetDrawing">
      <xdr:col>14</xdr:col>
      <xdr:colOff>139065</xdr:colOff>
      <xdr:row>6</xdr:row>
      <xdr:rowOff>16510</xdr:rowOff>
    </xdr:to>
    <xdr:sp macro="" textlink="">
      <xdr:nvSpPr>
        <xdr:cNvPr id="3" name="図形 2"/>
        <xdr:cNvSpPr/>
      </xdr:nvSpPr>
      <xdr:spPr>
        <a:xfrm>
          <a:off x="7256780" y="791210"/>
          <a:ext cx="1957705" cy="565150"/>
        </a:xfrm>
        <a:prstGeom prst="wedgeRectCallout">
          <a:avLst>
            <a:gd name="adj1" fmla="val -59579"/>
            <a:gd name="adj2" fmla="val 23339"/>
          </a:avLst>
        </a:prstGeom>
        <a:solidFill>
          <a:srgbClr val="FFE9FF"/>
        </a:solidFill>
        <a:ln w="12700" cap="flat" cmpd="sng" algn="ctr">
          <a:noFill/>
          <a:prstDash val="solid"/>
          <a:miter lim="800000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>
          <a:spAutoFit/>
        </a:bodyPr>
        <a:lstStyle/>
        <a:p>
          <a:r>
            <a:rPr kumimoji="1" lang="ja-JP" altLang="en-US" b="1">
              <a:solidFill>
                <a:sysClr val="windowText" lastClr="000000"/>
              </a:solidFill>
            </a:rPr>
            <a:t>摘要欄のみ</a:t>
          </a:r>
          <a:endParaRPr kumimoji="1" lang="ja-JP" altLang="en-US" b="1">
            <a:solidFill>
              <a:sysClr val="windowText" lastClr="000000"/>
            </a:solidFill>
          </a:endParaRPr>
        </a:p>
        <a:p>
          <a:r>
            <a:rPr kumimoji="1" lang="ja-JP" altLang="en-US" b="1">
              <a:solidFill>
                <a:sysClr val="windowText" lastClr="000000"/>
              </a:solidFill>
            </a:rPr>
            <a:t>手入力をお願いします。</a:t>
          </a:r>
          <a:endParaRPr kumimoji="1" lang="ja-JP" altLang="en-US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8</xdr:col>
      <xdr:colOff>151765</xdr:colOff>
      <xdr:row>6</xdr:row>
      <xdr:rowOff>138430</xdr:rowOff>
    </xdr:from>
    <xdr:to xmlns:xdr="http://schemas.openxmlformats.org/drawingml/2006/spreadsheetDrawing">
      <xdr:col>11</xdr:col>
      <xdr:colOff>51435</xdr:colOff>
      <xdr:row>16</xdr:row>
      <xdr:rowOff>0</xdr:rowOff>
    </xdr:to>
    <xdr:sp macro="" textlink="">
      <xdr:nvSpPr>
        <xdr:cNvPr id="2" name="図形 1"/>
        <xdr:cNvSpPr/>
      </xdr:nvSpPr>
      <xdr:spPr>
        <a:xfrm>
          <a:off x="7145655" y="1652905"/>
          <a:ext cx="1957070" cy="3100070"/>
        </a:xfrm>
        <a:prstGeom prst="wedgeRectCallout">
          <a:avLst>
            <a:gd name="adj1" fmla="val -59579"/>
            <a:gd name="adj2" fmla="val 23339"/>
          </a:avLst>
        </a:prstGeom>
        <a:solidFill>
          <a:srgbClr val="FFE9FF"/>
        </a:solidFill>
        <a:ln w="12700" cap="flat" cmpd="sng" algn="ctr">
          <a:noFill/>
          <a:prstDash val="solid"/>
          <a:miter lim="800000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>
          <a:spAutoFit/>
        </a:bodyPr>
        <a:lstStyle/>
        <a:p>
          <a:r>
            <a:rPr kumimoji="1" lang="ja-JP" altLang="en-US" b="1">
              <a:solidFill>
                <a:sysClr val="windowText" lastClr="000000"/>
              </a:solidFill>
            </a:rPr>
            <a:t>本年度予算額、摘要欄のみ手入力をお願いします。</a:t>
          </a:r>
          <a:endParaRPr kumimoji="1" lang="ja-JP" altLang="en-US" b="1">
            <a:solidFill>
              <a:sysClr val="windowText" lastClr="00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6</xdr:col>
      <xdr:colOff>494665</xdr:colOff>
      <xdr:row>0</xdr:row>
      <xdr:rowOff>13335</xdr:rowOff>
    </xdr:from>
    <xdr:to xmlns:xdr="http://schemas.openxmlformats.org/drawingml/2006/spreadsheetDrawing">
      <xdr:col>6</xdr:col>
      <xdr:colOff>1214120</xdr:colOff>
      <xdr:row>0</xdr:row>
      <xdr:rowOff>265430</xdr:rowOff>
    </xdr:to>
    <xdr:sp macro="" textlink="">
      <xdr:nvSpPr>
        <xdr:cNvPr id="3" name="テキスト 5"/>
        <xdr:cNvSpPr txBox="1"/>
      </xdr:nvSpPr>
      <xdr:spPr>
        <a:xfrm>
          <a:off x="5177790" y="13335"/>
          <a:ext cx="719455" cy="25209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anchor="ctr"/>
        <a:lstStyle/>
        <a:p>
          <a:r>
            <a:rPr kumimoji="1" lang="ja-JP" altLang="en-US" sz="1400" b="1"/>
            <a:t>（案）</a:t>
          </a:r>
          <a:endParaRPr kumimoji="1" lang="ja-JP" altLang="en-US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2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4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5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B1:D16"/>
  <sheetViews>
    <sheetView zoomScale="85" zoomScaleNormal="85" workbookViewId="0">
      <selection activeCell="G8" sqref="G8"/>
    </sheetView>
  </sheetViews>
  <sheetFormatPr defaultRowHeight="18"/>
  <cols>
    <col min="1" max="1" width="1.58203125" customWidth="1"/>
    <col min="2" max="2" width="4.9140625" bestFit="1" customWidth="1"/>
    <col min="3" max="3" width="65" customWidth="1"/>
    <col min="4" max="4" width="208.4140625" customWidth="1"/>
  </cols>
  <sheetData>
    <row r="1" spans="2:4" ht="2.5" customHeight="1">
      <c r="C1" s="7"/>
    </row>
    <row r="2" spans="2:4">
      <c r="B2" s="1" t="s">
        <v>98</v>
      </c>
      <c r="C2" s="8" t="s">
        <v>99</v>
      </c>
      <c r="D2" s="17" t="s">
        <v>104</v>
      </c>
    </row>
    <row r="3" spans="2:4" ht="38" customHeight="1">
      <c r="B3" s="2">
        <v>1</v>
      </c>
      <c r="C3" s="9" t="s">
        <v>97</v>
      </c>
      <c r="D3" s="18"/>
    </row>
    <row r="4" spans="2:4" ht="72">
      <c r="B4" s="3">
        <v>2</v>
      </c>
      <c r="C4" s="10" t="s">
        <v>84</v>
      </c>
      <c r="D4" s="19"/>
    </row>
    <row r="5" spans="2:4" ht="144">
      <c r="B5" s="4"/>
      <c r="C5" s="11" t="s">
        <v>101</v>
      </c>
      <c r="D5" s="19"/>
    </row>
    <row r="6" spans="2:4" ht="112" customHeight="1">
      <c r="B6" s="4"/>
      <c r="C6" s="12" t="s">
        <v>100</v>
      </c>
      <c r="D6" s="20"/>
    </row>
    <row r="7" spans="2:4" ht="338" customHeight="1">
      <c r="B7" s="2">
        <v>3</v>
      </c>
      <c r="C7" s="13" t="s">
        <v>102</v>
      </c>
      <c r="D7" s="21"/>
    </row>
    <row r="8" spans="2:4" ht="158.5" customHeight="1">
      <c r="B8" s="5">
        <v>4</v>
      </c>
      <c r="C8" s="14" t="s">
        <v>105</v>
      </c>
      <c r="D8" s="22"/>
    </row>
    <row r="9" spans="2:4" ht="108">
      <c r="B9" s="4"/>
      <c r="C9" s="11" t="s">
        <v>95</v>
      </c>
      <c r="D9" s="19"/>
    </row>
    <row r="10" spans="2:4" ht="105" customHeight="1">
      <c r="B10" s="6"/>
      <c r="C10" s="15" t="s">
        <v>103</v>
      </c>
      <c r="D10" s="23"/>
    </row>
    <row r="14" spans="2:4">
      <c r="D14" s="16"/>
    </row>
    <row r="16" spans="2:4">
      <c r="C16" s="16"/>
    </row>
  </sheetData>
  <phoneticPr fontId="1" type="Hiragana"/>
  <pageMargins left="0.7" right="0.7" top="0.75" bottom="0.75" header="0.3" footer="0.3"/>
  <pageSetup paperSize="9" fitToWidth="1" fitToHeight="1" orientation="portrait" usePrinterDefaults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B4:Y416"/>
  <sheetViews>
    <sheetView tabSelected="1" zoomScale="70" zoomScaleNormal="70" workbookViewId="0">
      <selection activeCell="H28" sqref="H28"/>
    </sheetView>
  </sheetViews>
  <sheetFormatPr defaultRowHeight="18"/>
  <cols>
    <col min="1" max="1" width="3.08203125" customWidth="1"/>
    <col min="2" max="2" width="5.58203125" customWidth="1"/>
    <col min="3" max="3" width="5.1640625" customWidth="1"/>
    <col min="4" max="4" width="4.9140625" bestFit="1" customWidth="1"/>
    <col min="5" max="5" width="3.08203125" customWidth="1"/>
    <col min="6" max="6" width="3.75" customWidth="1"/>
    <col min="7" max="7" width="20.4140625" customWidth="1"/>
    <col min="8" max="8" width="13.5" bestFit="1" customWidth="1"/>
    <col min="9" max="9" width="13.5" bestFit="1" customWidth="1" outlineLevel="1"/>
    <col min="10" max="10" width="14.9140625" bestFit="1" customWidth="1" outlineLevel="1"/>
    <col min="11" max="11" width="12" customWidth="1"/>
    <col min="12" max="12" width="3.08203125" customWidth="1"/>
    <col min="13" max="13" width="10.58203125" customWidth="1"/>
    <col min="14" max="14" width="3.08203125" customWidth="1"/>
    <col min="15" max="15" width="10.75" customWidth="1"/>
    <col min="16" max="16" width="3.08203125" customWidth="1"/>
    <col min="17" max="17" width="12.5" customWidth="1"/>
    <col min="18" max="18" width="3.08203125" customWidth="1"/>
    <col min="19" max="19" width="7.4140625" bestFit="1" customWidth="1"/>
    <col min="20" max="20" width="9.1640625" customWidth="1"/>
    <col min="21" max="21" width="11.58203125" customWidth="1"/>
    <col min="22" max="22" width="3.08203125" customWidth="1"/>
    <col min="23" max="24" width="10.1640625" bestFit="1" customWidth="1"/>
  </cols>
  <sheetData>
    <row r="4" spans="2:25" ht="20.75">
      <c r="B4" s="24" t="s">
        <v>5</v>
      </c>
      <c r="C4" s="29"/>
      <c r="D4" s="28"/>
      <c r="E4" s="26"/>
      <c r="F4" s="24" t="s">
        <v>32</v>
      </c>
      <c r="G4" s="26"/>
      <c r="H4" s="26"/>
      <c r="I4" s="26"/>
      <c r="J4" s="26"/>
      <c r="K4" s="24" t="s">
        <v>40</v>
      </c>
      <c r="L4" s="26"/>
      <c r="M4" s="26"/>
      <c r="N4" s="26"/>
      <c r="O4" s="24" t="s">
        <v>42</v>
      </c>
      <c r="P4" s="26"/>
      <c r="Q4" s="24" t="s">
        <v>45</v>
      </c>
      <c r="R4" s="24"/>
      <c r="S4" s="26"/>
      <c r="T4" s="24" t="s">
        <v>38</v>
      </c>
      <c r="V4" s="26"/>
      <c r="W4" s="24" t="s">
        <v>10</v>
      </c>
      <c r="X4" s="26"/>
    </row>
    <row r="5" spans="2:25" ht="21.5">
      <c r="B5" s="25" t="s">
        <v>16</v>
      </c>
      <c r="C5" s="30">
        <v>6</v>
      </c>
      <c r="D5" s="26" t="s">
        <v>30</v>
      </c>
      <c r="E5" s="26"/>
      <c r="F5" s="37" t="s">
        <v>24</v>
      </c>
      <c r="G5" s="43"/>
      <c r="H5" s="26" t="s">
        <v>31</v>
      </c>
      <c r="I5" s="26"/>
      <c r="J5" s="26"/>
      <c r="K5" s="67">
        <v>45383</v>
      </c>
      <c r="L5" s="26" t="s">
        <v>12</v>
      </c>
      <c r="M5" s="73">
        <v>45747</v>
      </c>
      <c r="N5" s="26"/>
      <c r="O5" s="75" t="s">
        <v>49</v>
      </c>
      <c r="P5" s="26"/>
      <c r="Q5" s="67">
        <v>45763</v>
      </c>
      <c r="R5" s="83"/>
      <c r="S5" s="26" t="s">
        <v>106</v>
      </c>
      <c r="T5" s="84" t="s">
        <v>61</v>
      </c>
      <c r="U5" s="85" t="s">
        <v>33</v>
      </c>
      <c r="V5" s="26"/>
      <c r="W5" s="67">
        <v>45763</v>
      </c>
      <c r="X5" s="26"/>
    </row>
    <row r="6" spans="2:25" ht="21.5">
      <c r="B6" s="26"/>
      <c r="C6" s="26"/>
      <c r="D6" s="26"/>
      <c r="E6" s="26"/>
      <c r="F6" s="26"/>
      <c r="G6" s="26"/>
      <c r="H6" s="26"/>
      <c r="I6" s="26"/>
      <c r="J6" s="26"/>
      <c r="K6" s="26"/>
      <c r="L6" s="71"/>
      <c r="M6" s="26"/>
      <c r="N6" s="71"/>
      <c r="O6" s="26"/>
      <c r="P6" s="26"/>
      <c r="Q6" s="77"/>
      <c r="R6" s="26"/>
      <c r="S6" s="26" t="s">
        <v>80</v>
      </c>
      <c r="T6" s="84"/>
      <c r="U6" s="85"/>
      <c r="V6" s="26"/>
      <c r="W6" s="26"/>
      <c r="X6" s="26"/>
    </row>
    <row r="7" spans="2:25" ht="20.75">
      <c r="B7" s="26"/>
      <c r="C7" s="26"/>
      <c r="D7" s="26"/>
      <c r="E7" s="26"/>
      <c r="F7" s="26"/>
      <c r="G7" s="26"/>
      <c r="H7" s="26"/>
      <c r="I7" s="26"/>
      <c r="J7" s="26"/>
      <c r="K7" s="26"/>
      <c r="L7" s="71"/>
      <c r="M7" s="26"/>
      <c r="N7" s="71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2:25" ht="20.75">
      <c r="B8" s="24" t="s">
        <v>39</v>
      </c>
      <c r="C8" s="28"/>
      <c r="D8" s="28"/>
      <c r="E8" s="26"/>
      <c r="F8" s="24" t="s">
        <v>7</v>
      </c>
      <c r="G8" s="26"/>
      <c r="H8" s="26"/>
      <c r="I8" s="26"/>
      <c r="J8" s="26"/>
      <c r="K8" s="24" t="s">
        <v>3</v>
      </c>
      <c r="L8" s="26"/>
      <c r="M8" s="26"/>
      <c r="N8" s="26"/>
      <c r="O8" s="26"/>
      <c r="P8" s="26"/>
      <c r="Q8" s="28" t="s">
        <v>60</v>
      </c>
      <c r="R8" s="28"/>
      <c r="S8" s="26"/>
      <c r="T8" s="26"/>
      <c r="U8" s="26"/>
      <c r="V8" s="26"/>
      <c r="W8" s="26"/>
      <c r="X8" s="26"/>
    </row>
    <row r="9" spans="2:25" ht="21.5">
      <c r="B9" s="27">
        <v>200000</v>
      </c>
      <c r="C9" s="31"/>
      <c r="D9" s="36"/>
      <c r="E9" s="26"/>
      <c r="F9" s="38" t="s">
        <v>1</v>
      </c>
      <c r="G9" s="44" t="s">
        <v>27</v>
      </c>
      <c r="H9" s="59"/>
      <c r="I9" s="26" t="str">
        <f t="shared" ref="I9:I19" si="0">IF($H9="",IF($G9="","",$G9),$H9)</f>
        <v>繰越金</v>
      </c>
      <c r="K9" s="68">
        <v>0</v>
      </c>
      <c r="L9" s="26"/>
      <c r="M9" s="26"/>
      <c r="N9" s="26"/>
      <c r="O9" s="26"/>
      <c r="P9" s="26"/>
      <c r="Q9" t="str">
        <f>IF(カスタマイズ!C5="",カスタマイズ!B5&amp;"　　年度"&amp;カスタマイズ!F5&amp;"自治会",カスタマイズ!B5&amp;カスタマイズ!C5&amp;"年度"&amp;カスタマイズ!F5&amp;"自治会")</f>
        <v>令和6年度宮崎自治会</v>
      </c>
      <c r="S9" s="81"/>
      <c r="T9" s="81"/>
      <c r="U9" s="81"/>
      <c r="V9" s="81"/>
      <c r="W9" s="81"/>
      <c r="X9" s="81"/>
      <c r="Y9" s="81"/>
    </row>
    <row r="10" spans="2:25" ht="20.75">
      <c r="B10" s="26"/>
      <c r="C10" s="32"/>
      <c r="D10" s="26"/>
      <c r="E10" s="26"/>
      <c r="F10" s="38"/>
      <c r="G10" s="45" t="s">
        <v>48</v>
      </c>
      <c r="H10" s="60"/>
      <c r="I10" s="26" t="str">
        <f t="shared" si="0"/>
        <v>自治会費</v>
      </c>
      <c r="K10" s="69">
        <v>0</v>
      </c>
      <c r="L10" s="72"/>
      <c r="M10" s="26"/>
      <c r="N10" s="26"/>
      <c r="O10" s="26"/>
      <c r="P10" s="76"/>
      <c r="Q10" s="78" t="s">
        <v>52</v>
      </c>
      <c r="R10" s="78"/>
      <c r="S10" s="78"/>
      <c r="T10" s="78"/>
      <c r="U10" s="78"/>
      <c r="V10" s="78"/>
      <c r="W10" s="78"/>
      <c r="X10" s="86"/>
      <c r="Y10" s="81"/>
    </row>
    <row r="11" spans="2:25" ht="20">
      <c r="B11" s="28"/>
      <c r="C11" s="32"/>
      <c r="D11" s="26"/>
      <c r="E11" s="26"/>
      <c r="F11" s="38"/>
      <c r="G11" s="45" t="s">
        <v>62</v>
      </c>
      <c r="H11" s="60"/>
      <c r="I11" s="26" t="str">
        <f t="shared" si="0"/>
        <v>市自治会補助金</v>
      </c>
      <c r="K11" s="69">
        <v>0</v>
      </c>
      <c r="L11" s="26"/>
      <c r="M11" s="72"/>
      <c r="N11" s="26"/>
      <c r="O11" s="26"/>
      <c r="P11" s="76"/>
      <c r="Q11" s="79"/>
      <c r="R11" s="79"/>
      <c r="S11" s="79"/>
      <c r="T11" s="79"/>
      <c r="U11" s="79"/>
      <c r="V11" s="79"/>
      <c r="W11" s="79"/>
      <c r="X11" s="87"/>
      <c r="Y11" s="81"/>
    </row>
    <row r="12" spans="2:25" ht="20">
      <c r="B12" s="28"/>
      <c r="C12" s="33"/>
      <c r="D12" s="26"/>
      <c r="E12" s="26"/>
      <c r="F12" s="38"/>
      <c r="G12" s="45" t="s">
        <v>63</v>
      </c>
      <c r="H12" s="60"/>
      <c r="I12" s="26" t="str">
        <f t="shared" si="0"/>
        <v>市防犯灯補助金</v>
      </c>
      <c r="K12" s="69">
        <v>0</v>
      </c>
      <c r="L12" s="26"/>
      <c r="M12" s="74"/>
      <c r="N12" s="26"/>
      <c r="O12" s="26"/>
      <c r="P12" s="26"/>
      <c r="Q12" s="80"/>
      <c r="R12" s="80"/>
      <c r="S12" s="80"/>
      <c r="T12" s="80"/>
      <c r="U12" s="80"/>
      <c r="V12" s="80"/>
      <c r="W12" s="80"/>
      <c r="X12" s="80"/>
      <c r="Y12" s="82"/>
    </row>
    <row r="13" spans="2:25" ht="20">
      <c r="B13" s="28"/>
      <c r="C13" s="33"/>
      <c r="D13" s="26"/>
      <c r="E13" s="26"/>
      <c r="F13" s="38"/>
      <c r="G13" s="45" t="s">
        <v>64</v>
      </c>
      <c r="H13" s="60"/>
      <c r="I13" s="26" t="str">
        <f t="shared" si="0"/>
        <v>市自治公民館運営費補助金</v>
      </c>
      <c r="K13" s="69">
        <v>0</v>
      </c>
      <c r="L13" s="26"/>
      <c r="M13" s="74"/>
      <c r="N13" s="26"/>
      <c r="O13" s="26"/>
      <c r="P13" s="26"/>
      <c r="Q13" s="80"/>
      <c r="R13" s="80"/>
      <c r="S13" s="80"/>
      <c r="T13" s="80"/>
      <c r="U13" s="80"/>
      <c r="V13" s="80"/>
      <c r="W13" s="80"/>
      <c r="X13" s="80"/>
      <c r="Y13" s="82"/>
    </row>
    <row r="14" spans="2:25" ht="20">
      <c r="B14" s="28"/>
      <c r="C14" s="33"/>
      <c r="D14" s="26"/>
      <c r="E14" s="26"/>
      <c r="F14" s="38"/>
      <c r="G14" s="45" t="s">
        <v>34</v>
      </c>
      <c r="H14" s="60"/>
      <c r="I14" s="26" t="str">
        <f t="shared" si="0"/>
        <v>寄付金</v>
      </c>
      <c r="K14" s="69">
        <v>0</v>
      </c>
      <c r="L14" s="26"/>
      <c r="M14" s="74"/>
      <c r="N14" s="26"/>
      <c r="O14" s="26"/>
      <c r="P14" s="26"/>
      <c r="Q14" s="80"/>
      <c r="R14" s="80"/>
      <c r="S14" s="80"/>
      <c r="T14" s="80"/>
      <c r="U14" s="80"/>
      <c r="V14" s="80"/>
      <c r="W14" s="80"/>
      <c r="X14" s="80"/>
      <c r="Y14" s="82"/>
    </row>
    <row r="15" spans="2:25" ht="20">
      <c r="B15" s="28"/>
      <c r="C15" s="33"/>
      <c r="D15" s="26"/>
      <c r="E15" s="26"/>
      <c r="F15" s="38"/>
      <c r="G15" s="45" t="s">
        <v>68</v>
      </c>
      <c r="H15" s="60"/>
      <c r="I15" s="26" t="str">
        <f t="shared" si="0"/>
        <v>積立金</v>
      </c>
      <c r="K15" s="69">
        <v>0</v>
      </c>
      <c r="L15" s="26"/>
      <c r="M15" s="74"/>
      <c r="N15" s="26"/>
      <c r="O15" s="26"/>
      <c r="P15" s="26"/>
      <c r="Q15" s="80"/>
      <c r="R15" s="80"/>
      <c r="S15" s="80"/>
      <c r="T15" s="80"/>
      <c r="U15" s="80"/>
      <c r="V15" s="80"/>
      <c r="W15" s="80"/>
      <c r="X15" s="80"/>
      <c r="Y15" s="82"/>
    </row>
    <row r="16" spans="2:25" ht="20">
      <c r="B16" s="28"/>
      <c r="C16" s="33"/>
      <c r="D16" s="26"/>
      <c r="E16" s="26"/>
      <c r="F16" s="38"/>
      <c r="G16" s="45" t="s">
        <v>74</v>
      </c>
      <c r="H16" s="60"/>
      <c r="I16" s="26" t="str">
        <f t="shared" si="0"/>
        <v>事業収入</v>
      </c>
      <c r="K16" s="69">
        <v>0</v>
      </c>
      <c r="L16" s="26"/>
      <c r="M16" s="74"/>
      <c r="N16" s="26"/>
      <c r="O16" s="26"/>
      <c r="P16" s="26"/>
      <c r="Q16" s="80"/>
      <c r="R16" s="80"/>
      <c r="S16" s="80"/>
      <c r="T16" s="80"/>
      <c r="U16" s="80"/>
      <c r="V16" s="80"/>
      <c r="W16" s="80"/>
      <c r="X16" s="80"/>
      <c r="Y16" s="82"/>
    </row>
    <row r="17" spans="2:25" ht="20">
      <c r="B17" s="28"/>
      <c r="C17" s="33"/>
      <c r="D17" s="26"/>
      <c r="E17" s="26"/>
      <c r="F17" s="38"/>
      <c r="G17" s="45" t="s">
        <v>75</v>
      </c>
      <c r="H17" s="60"/>
      <c r="I17" s="26" t="str">
        <f t="shared" si="0"/>
        <v>委託費</v>
      </c>
      <c r="K17" s="69">
        <v>0</v>
      </c>
      <c r="L17" s="26"/>
      <c r="M17" s="74"/>
      <c r="N17" s="26"/>
      <c r="O17" s="26"/>
      <c r="P17" s="26"/>
      <c r="Q17" s="80"/>
      <c r="R17" s="80"/>
      <c r="S17" s="80"/>
      <c r="T17" s="80"/>
      <c r="U17" s="80"/>
      <c r="V17" s="80"/>
      <c r="W17" s="80"/>
      <c r="X17" s="80"/>
      <c r="Y17" s="82"/>
    </row>
    <row r="18" spans="2:25" ht="20">
      <c r="B18" s="28"/>
      <c r="C18" s="33"/>
      <c r="D18" s="26"/>
      <c r="E18" s="26"/>
      <c r="F18" s="38"/>
      <c r="G18" s="45" t="s">
        <v>65</v>
      </c>
      <c r="H18" s="60"/>
      <c r="I18" s="26" t="str">
        <f t="shared" si="0"/>
        <v>雑収入</v>
      </c>
      <c r="K18" s="69">
        <v>0</v>
      </c>
      <c r="L18" s="26"/>
      <c r="M18" s="74"/>
      <c r="N18" s="26"/>
      <c r="O18" s="26"/>
      <c r="P18" s="26"/>
      <c r="Q18" s="80"/>
      <c r="R18" s="80"/>
      <c r="S18" s="80"/>
      <c r="T18" s="80"/>
      <c r="U18" s="80"/>
      <c r="V18" s="80"/>
      <c r="W18" s="80"/>
      <c r="X18" s="80"/>
      <c r="Y18" s="82"/>
    </row>
    <row r="19" spans="2:25" ht="20">
      <c r="B19" s="26"/>
      <c r="C19" s="34"/>
      <c r="D19" s="26"/>
      <c r="E19" s="26"/>
      <c r="F19" s="38"/>
      <c r="G19" s="45"/>
      <c r="H19" s="60"/>
      <c r="I19" s="26" t="str">
        <f t="shared" si="0"/>
        <v/>
      </c>
      <c r="K19" s="69">
        <v>0</v>
      </c>
      <c r="L19" s="26"/>
      <c r="M19" s="72"/>
      <c r="N19" s="26"/>
      <c r="O19" s="26"/>
      <c r="P19" s="26"/>
      <c r="Q19" s="81"/>
      <c r="R19" s="81"/>
      <c r="S19" s="81"/>
      <c r="T19" s="81"/>
      <c r="U19" s="81"/>
      <c r="V19" s="81"/>
      <c r="W19" s="81"/>
      <c r="X19" s="81"/>
      <c r="Y19" s="81"/>
    </row>
    <row r="20" spans="2:25" ht="20">
      <c r="B20" s="26"/>
      <c r="C20" s="35"/>
      <c r="D20" s="26"/>
      <c r="E20" s="26"/>
      <c r="F20" s="38"/>
      <c r="G20" s="46"/>
      <c r="H20" s="61"/>
      <c r="I20" s="26"/>
      <c r="K20" s="69">
        <v>0</v>
      </c>
      <c r="L20" s="26"/>
      <c r="M20" s="74"/>
      <c r="N20" s="26"/>
      <c r="O20" s="26"/>
      <c r="P20" s="26"/>
      <c r="Q20" s="82"/>
      <c r="R20" s="82"/>
      <c r="S20" s="82"/>
      <c r="T20" s="82"/>
      <c r="U20" s="82"/>
      <c r="V20" s="82"/>
      <c r="W20" s="82"/>
      <c r="X20" s="82"/>
      <c r="Y20" s="82"/>
    </row>
    <row r="21" spans="2:25" ht="20.75">
      <c r="B21" s="26"/>
      <c r="C21" s="26"/>
      <c r="D21" s="26"/>
      <c r="E21" s="26"/>
      <c r="F21" s="38"/>
      <c r="G21" s="47"/>
      <c r="H21" s="62"/>
      <c r="I21" s="26" t="str">
        <f t="shared" ref="I21:I50" si="1">IF($H21="",IF($G21="","",$G21),$H21)</f>
        <v/>
      </c>
      <c r="K21" s="69">
        <v>0</v>
      </c>
      <c r="L21" s="26"/>
      <c r="M21" s="72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2:25" ht="20.75">
      <c r="B22" s="26"/>
      <c r="C22" s="26"/>
      <c r="D22" s="26"/>
      <c r="E22" s="26"/>
      <c r="F22" s="39" t="s">
        <v>2</v>
      </c>
      <c r="G22" s="48" t="s">
        <v>82</v>
      </c>
      <c r="H22" s="59"/>
      <c r="I22" s="26" t="str">
        <f t="shared" si="1"/>
        <v>会議費</v>
      </c>
      <c r="K22" s="69">
        <v>0</v>
      </c>
      <c r="L22" s="26"/>
      <c r="M22" s="72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2:25" ht="20">
      <c r="B23" s="26"/>
      <c r="C23" s="26"/>
      <c r="D23" s="26"/>
      <c r="E23" s="26"/>
      <c r="F23" s="40"/>
      <c r="G23" s="49" t="s">
        <v>66</v>
      </c>
      <c r="H23" s="60" t="s">
        <v>85</v>
      </c>
      <c r="I23" s="26" t="str">
        <f t="shared" si="1"/>
        <v>研修会費</v>
      </c>
      <c r="K23" s="69">
        <v>0</v>
      </c>
      <c r="L23" s="26"/>
      <c r="M23" s="72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2:25" ht="20">
      <c r="B24" s="26"/>
      <c r="C24" s="26"/>
      <c r="D24" s="26"/>
      <c r="E24" s="26"/>
      <c r="F24" s="40"/>
      <c r="G24" s="50"/>
      <c r="H24" s="63" t="s">
        <v>83</v>
      </c>
      <c r="I24" s="26" t="str">
        <f t="shared" si="1"/>
        <v>敬老会費</v>
      </c>
      <c r="K24" s="69">
        <v>0</v>
      </c>
      <c r="L24" s="26"/>
      <c r="M24" s="72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2:25" ht="20">
      <c r="B25" s="26"/>
      <c r="C25" s="26"/>
      <c r="D25" s="26"/>
      <c r="E25" s="26"/>
      <c r="F25" s="40"/>
      <c r="G25" s="50"/>
      <c r="H25" s="63" t="s">
        <v>107</v>
      </c>
      <c r="I25" s="26" t="str">
        <f t="shared" si="1"/>
        <v>体育会費</v>
      </c>
      <c r="K25" s="69">
        <v>0</v>
      </c>
      <c r="L25" s="26"/>
      <c r="M25" s="74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2:25" ht="20">
      <c r="B26" s="26"/>
      <c r="C26" s="26"/>
      <c r="D26" s="26"/>
      <c r="E26" s="26"/>
      <c r="F26" s="40"/>
      <c r="G26" s="50"/>
      <c r="H26" s="63"/>
      <c r="I26" s="26" t="str">
        <f t="shared" si="1"/>
        <v/>
      </c>
      <c r="K26" s="69">
        <v>0</v>
      </c>
      <c r="L26" s="26"/>
      <c r="M26" s="74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2:25" ht="20">
      <c r="B27" s="26"/>
      <c r="C27" s="26"/>
      <c r="D27" s="26"/>
      <c r="E27" s="26"/>
      <c r="F27" s="40"/>
      <c r="G27" s="51"/>
      <c r="H27" s="63"/>
      <c r="I27" s="26" t="str">
        <f t="shared" si="1"/>
        <v/>
      </c>
      <c r="K27" s="69">
        <v>0</v>
      </c>
      <c r="L27" s="26"/>
      <c r="M27" s="72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2:25" ht="20">
      <c r="B28" s="26"/>
      <c r="C28" s="26"/>
      <c r="D28" s="26"/>
      <c r="E28" s="26"/>
      <c r="F28" s="40"/>
      <c r="G28" s="50" t="s">
        <v>81</v>
      </c>
      <c r="H28" s="63" t="s">
        <v>87</v>
      </c>
      <c r="I28" s="26" t="str">
        <f t="shared" si="1"/>
        <v>水道費</v>
      </c>
      <c r="K28" s="69">
        <v>0</v>
      </c>
      <c r="L28" s="26"/>
      <c r="M28" s="72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2:25" ht="20">
      <c r="B29" s="26"/>
      <c r="C29" s="26"/>
      <c r="D29" s="26"/>
      <c r="E29" s="26"/>
      <c r="F29" s="40"/>
      <c r="G29" s="50"/>
      <c r="H29" s="63" t="s">
        <v>25</v>
      </c>
      <c r="I29" s="26" t="str">
        <f t="shared" si="1"/>
        <v>ガス代</v>
      </c>
      <c r="K29" s="69">
        <v>0</v>
      </c>
      <c r="L29" s="26"/>
      <c r="M29" s="72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2:25" ht="20">
      <c r="B30" s="26"/>
      <c r="C30" s="26"/>
      <c r="D30" s="26"/>
      <c r="E30" s="26"/>
      <c r="F30" s="40"/>
      <c r="G30" s="50"/>
      <c r="H30" s="63" t="s">
        <v>86</v>
      </c>
      <c r="I30" s="26" t="str">
        <f t="shared" si="1"/>
        <v>電気代</v>
      </c>
      <c r="K30" s="69">
        <v>0</v>
      </c>
      <c r="L30" s="26"/>
      <c r="M30" s="72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5" ht="20">
      <c r="B31" s="26"/>
      <c r="C31" s="26"/>
      <c r="D31" s="26"/>
      <c r="E31" s="26"/>
      <c r="F31" s="40"/>
      <c r="G31" s="51"/>
      <c r="H31" s="63" t="s">
        <v>43</v>
      </c>
      <c r="I31" s="26" t="str">
        <f t="shared" si="1"/>
        <v>防犯灯代</v>
      </c>
      <c r="K31" s="69">
        <v>0</v>
      </c>
      <c r="L31" s="26"/>
      <c r="M31" s="72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2:25" ht="20">
      <c r="B32" s="26"/>
      <c r="C32" s="26"/>
      <c r="D32" s="26"/>
      <c r="E32" s="26"/>
      <c r="F32" s="40"/>
      <c r="G32" s="50" t="s">
        <v>88</v>
      </c>
      <c r="H32" s="63"/>
      <c r="I32" s="26" t="str">
        <f t="shared" si="1"/>
        <v>役員報酬</v>
      </c>
      <c r="K32" s="69">
        <v>0</v>
      </c>
      <c r="L32" s="26"/>
      <c r="M32" s="72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ht="20">
      <c r="B33" s="26"/>
      <c r="C33" s="26"/>
      <c r="D33" s="26"/>
      <c r="E33" s="26"/>
      <c r="F33" s="40"/>
      <c r="G33" s="52" t="s">
        <v>50</v>
      </c>
      <c r="H33" s="63"/>
      <c r="I33" s="26" t="str">
        <f t="shared" si="1"/>
        <v>交際費</v>
      </c>
      <c r="K33" s="69">
        <v>0</v>
      </c>
      <c r="L33" s="26"/>
      <c r="M33" s="72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2:24" ht="20">
      <c r="B34" s="26"/>
      <c r="C34" s="26"/>
      <c r="D34" s="26"/>
      <c r="E34" s="26"/>
      <c r="F34" s="40"/>
      <c r="G34" s="52" t="s">
        <v>69</v>
      </c>
      <c r="H34" s="63" t="s">
        <v>73</v>
      </c>
      <c r="I34" s="26" t="str">
        <f t="shared" si="1"/>
        <v>消耗品費</v>
      </c>
      <c r="K34" s="69">
        <v>0</v>
      </c>
      <c r="L34" s="26"/>
      <c r="M34" s="72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2:24" ht="20">
      <c r="B35" s="26"/>
      <c r="C35" s="26"/>
      <c r="D35" s="26"/>
      <c r="E35" s="26"/>
      <c r="F35" s="40"/>
      <c r="G35" s="53" t="s">
        <v>70</v>
      </c>
      <c r="H35" s="63" t="s">
        <v>89</v>
      </c>
      <c r="I35" s="26" t="str">
        <f t="shared" si="1"/>
        <v>通信運搬費</v>
      </c>
      <c r="K35" s="69">
        <v>0</v>
      </c>
      <c r="L35" s="26"/>
      <c r="M35" s="72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2:24" ht="20">
      <c r="B36" s="26"/>
      <c r="C36" s="26"/>
      <c r="D36" s="26"/>
      <c r="E36" s="26"/>
      <c r="F36" s="40"/>
      <c r="G36" s="51" t="s">
        <v>11</v>
      </c>
      <c r="H36" s="63"/>
      <c r="I36" s="26" t="str">
        <f t="shared" si="1"/>
        <v>備品購入費</v>
      </c>
      <c r="K36" s="69">
        <v>0</v>
      </c>
      <c r="L36" s="26"/>
      <c r="M36" s="72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2:24" ht="20">
      <c r="B37" s="26"/>
      <c r="C37" s="26"/>
      <c r="D37" s="26"/>
      <c r="E37" s="26"/>
      <c r="F37" s="40"/>
      <c r="G37" s="54" t="s">
        <v>67</v>
      </c>
      <c r="H37" s="63"/>
      <c r="I37" s="26" t="str">
        <f t="shared" si="1"/>
        <v>負担金</v>
      </c>
      <c r="K37" s="69">
        <v>0</v>
      </c>
      <c r="L37" s="26"/>
      <c r="M37" s="72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2:24" ht="20">
      <c r="B38" s="26"/>
      <c r="C38" s="26"/>
      <c r="D38" s="26"/>
      <c r="E38" s="26"/>
      <c r="F38" s="40"/>
      <c r="G38" s="55" t="s">
        <v>71</v>
      </c>
      <c r="H38" s="60"/>
      <c r="I38" s="26" t="str">
        <f t="shared" si="1"/>
        <v>積立金</v>
      </c>
      <c r="K38" s="69">
        <v>0</v>
      </c>
      <c r="L38" s="26"/>
      <c r="M38" s="72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2:24" ht="20">
      <c r="B39" s="26"/>
      <c r="C39" s="26"/>
      <c r="D39" s="26"/>
      <c r="E39" s="26"/>
      <c r="F39" s="40"/>
      <c r="G39" s="55" t="s">
        <v>72</v>
      </c>
      <c r="H39" s="60"/>
      <c r="I39" s="26" t="str">
        <f t="shared" si="1"/>
        <v>寄附金</v>
      </c>
      <c r="K39" s="69">
        <v>0</v>
      </c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  <row r="40" spans="2:24" ht="20">
      <c r="B40" s="26"/>
      <c r="C40" s="26"/>
      <c r="D40" s="26"/>
      <c r="E40" s="26"/>
      <c r="F40" s="40"/>
      <c r="G40" s="56" t="s">
        <v>92</v>
      </c>
      <c r="H40" s="60"/>
      <c r="I40" s="26" t="str">
        <f t="shared" si="1"/>
        <v>使用料及び賃借料</v>
      </c>
      <c r="K40" s="69">
        <v>0</v>
      </c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2:24" ht="20">
      <c r="B41" s="26"/>
      <c r="C41" s="26"/>
      <c r="D41" s="26"/>
      <c r="E41" s="26"/>
      <c r="F41" s="40"/>
      <c r="G41" s="56" t="s">
        <v>94</v>
      </c>
      <c r="H41" s="61"/>
      <c r="I41" s="26" t="str">
        <f t="shared" si="1"/>
        <v>委託料</v>
      </c>
      <c r="K41" s="69">
        <v>0</v>
      </c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</row>
    <row r="42" spans="2:24" ht="20">
      <c r="B42" s="26"/>
      <c r="C42" s="26"/>
      <c r="D42" s="26"/>
      <c r="E42" s="26"/>
      <c r="F42" s="40"/>
      <c r="G42" s="56" t="s">
        <v>93</v>
      </c>
      <c r="H42" s="61"/>
      <c r="I42" s="26" t="str">
        <f t="shared" si="1"/>
        <v>旅費</v>
      </c>
      <c r="K42" s="69">
        <v>0</v>
      </c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</row>
    <row r="43" spans="2:24" ht="20">
      <c r="B43" s="26"/>
      <c r="C43" s="26"/>
      <c r="D43" s="26"/>
      <c r="E43" s="26"/>
      <c r="F43" s="40"/>
      <c r="G43" s="56" t="s">
        <v>91</v>
      </c>
      <c r="H43" s="61"/>
      <c r="I43" s="26" t="str">
        <f t="shared" si="1"/>
        <v>工事請負費</v>
      </c>
      <c r="K43" s="69">
        <v>0</v>
      </c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</row>
    <row r="44" spans="2:24" ht="20">
      <c r="B44" s="26"/>
      <c r="C44" s="26"/>
      <c r="D44" s="26"/>
      <c r="E44" s="26"/>
      <c r="F44" s="40"/>
      <c r="G44" s="56" t="s">
        <v>90</v>
      </c>
      <c r="H44" s="61"/>
      <c r="I44" s="26" t="str">
        <f t="shared" si="1"/>
        <v>原材料費</v>
      </c>
      <c r="K44" s="69">
        <v>0</v>
      </c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</row>
    <row r="45" spans="2:24" ht="20">
      <c r="B45" s="26"/>
      <c r="C45" s="26"/>
      <c r="D45" s="26"/>
      <c r="E45" s="26"/>
      <c r="F45" s="40"/>
      <c r="G45" s="56" t="s">
        <v>96</v>
      </c>
      <c r="H45" s="61"/>
      <c r="I45" s="26" t="str">
        <f t="shared" si="1"/>
        <v>予備費</v>
      </c>
      <c r="K45" s="69">
        <v>0</v>
      </c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</row>
    <row r="46" spans="2:24" ht="20">
      <c r="B46" s="26"/>
      <c r="C46" s="26"/>
      <c r="D46" s="26"/>
      <c r="E46" s="26"/>
      <c r="F46" s="40"/>
      <c r="G46" s="56" t="s">
        <v>9</v>
      </c>
      <c r="H46" s="61"/>
      <c r="I46" s="26" t="str">
        <f t="shared" si="1"/>
        <v>雑費</v>
      </c>
      <c r="K46" s="69">
        <v>0</v>
      </c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</row>
    <row r="47" spans="2:24" ht="20">
      <c r="B47" s="26"/>
      <c r="C47" s="26"/>
      <c r="D47" s="26"/>
      <c r="E47" s="26"/>
      <c r="F47" s="40"/>
      <c r="G47" s="57"/>
      <c r="H47" s="61"/>
      <c r="I47" s="26" t="str">
        <f t="shared" si="1"/>
        <v/>
      </c>
      <c r="K47" s="69">
        <v>0</v>
      </c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</row>
    <row r="48" spans="2:24" ht="20">
      <c r="B48" s="26"/>
      <c r="C48" s="26"/>
      <c r="D48" s="26"/>
      <c r="E48" s="26"/>
      <c r="F48" s="40"/>
      <c r="G48" s="50"/>
      <c r="H48" s="61"/>
      <c r="I48" s="26" t="str">
        <f t="shared" si="1"/>
        <v/>
      </c>
      <c r="K48" s="69">
        <v>0</v>
      </c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</row>
    <row r="49" spans="2:24" ht="20">
      <c r="B49" s="26"/>
      <c r="C49" s="26"/>
      <c r="D49" s="26"/>
      <c r="E49" s="26"/>
      <c r="F49" s="40"/>
      <c r="G49" s="56"/>
      <c r="H49" s="61"/>
      <c r="I49" s="26" t="str">
        <f t="shared" si="1"/>
        <v/>
      </c>
      <c r="K49" s="69">
        <v>0</v>
      </c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 spans="2:24" ht="20.75">
      <c r="B50" s="26"/>
      <c r="C50" s="26"/>
      <c r="D50" s="26"/>
      <c r="E50" s="26"/>
      <c r="F50" s="41"/>
      <c r="G50" s="58"/>
      <c r="H50" s="64"/>
      <c r="I50" s="26" t="str">
        <f t="shared" si="1"/>
        <v/>
      </c>
      <c r="K50" s="70">
        <v>0</v>
      </c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2:24" ht="20.75">
      <c r="B51" s="26"/>
      <c r="C51" s="26"/>
      <c r="D51" s="26"/>
      <c r="E51" s="26"/>
      <c r="F51" s="42"/>
      <c r="G51" s="26"/>
      <c r="H51" s="26"/>
      <c r="I51" s="65">
        <f>K5</f>
        <v>45383</v>
      </c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2:24" ht="20">
      <c r="B52" s="26"/>
      <c r="C52" s="26"/>
      <c r="D52" s="26"/>
      <c r="E52" s="26"/>
      <c r="F52" s="42"/>
      <c r="G52" s="26"/>
      <c r="H52" s="26"/>
      <c r="I52" s="65">
        <f t="shared" ref="I52:I115" si="2">I51+1</f>
        <v>45384</v>
      </c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2:24" ht="20">
      <c r="B53" s="26"/>
      <c r="C53" s="26"/>
      <c r="D53" s="26"/>
      <c r="E53" s="26"/>
      <c r="F53" s="42"/>
      <c r="G53" s="26"/>
      <c r="H53" s="26"/>
      <c r="I53" s="65">
        <f t="shared" si="2"/>
        <v>45385</v>
      </c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2:24" ht="20">
      <c r="B54" s="26"/>
      <c r="C54" s="26"/>
      <c r="D54" s="26"/>
      <c r="E54" s="26"/>
      <c r="F54" s="42"/>
      <c r="G54" s="26"/>
      <c r="H54" s="26"/>
      <c r="I54" s="65">
        <f t="shared" si="2"/>
        <v>45386</v>
      </c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2:24" ht="20">
      <c r="B55" s="26"/>
      <c r="C55" s="26"/>
      <c r="D55" s="26"/>
      <c r="E55" s="26"/>
      <c r="F55" s="42"/>
      <c r="G55" s="26"/>
      <c r="H55" s="26"/>
      <c r="I55" s="65">
        <f t="shared" si="2"/>
        <v>45387</v>
      </c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2:24" ht="20">
      <c r="B56" s="26"/>
      <c r="C56" s="26"/>
      <c r="D56" s="26"/>
      <c r="E56" s="26"/>
      <c r="F56" s="42"/>
      <c r="G56" s="26"/>
      <c r="H56" s="26"/>
      <c r="I56" s="65">
        <f t="shared" si="2"/>
        <v>45388</v>
      </c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2:24" ht="20">
      <c r="B57" s="26"/>
      <c r="C57" s="26"/>
      <c r="D57" s="26"/>
      <c r="E57" s="26"/>
      <c r="F57" s="26"/>
      <c r="G57" s="26"/>
      <c r="H57" s="26"/>
      <c r="I57" s="65">
        <f t="shared" si="2"/>
        <v>45389</v>
      </c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2:24" ht="20">
      <c r="B58" s="26"/>
      <c r="C58" s="26"/>
      <c r="D58" s="26"/>
      <c r="E58" s="26"/>
      <c r="F58" s="26"/>
      <c r="G58" s="26"/>
      <c r="H58" s="26"/>
      <c r="I58" s="65">
        <f t="shared" si="2"/>
        <v>45390</v>
      </c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2:24" ht="20">
      <c r="B59" s="26"/>
      <c r="C59" s="26"/>
      <c r="D59" s="26"/>
      <c r="E59" s="26"/>
      <c r="F59" s="26"/>
      <c r="G59" s="26"/>
      <c r="H59" s="26"/>
      <c r="I59" s="65">
        <f t="shared" si="2"/>
        <v>45391</v>
      </c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2:24" ht="20">
      <c r="B60" s="26"/>
      <c r="C60" s="26"/>
      <c r="D60" s="26"/>
      <c r="E60" s="26"/>
      <c r="F60" s="26"/>
      <c r="G60" s="26"/>
      <c r="H60" s="26"/>
      <c r="I60" s="65">
        <f t="shared" si="2"/>
        <v>45392</v>
      </c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2:24" ht="20">
      <c r="B61" s="26"/>
      <c r="C61" s="26"/>
      <c r="D61" s="26"/>
      <c r="E61" s="26"/>
      <c r="F61" s="26"/>
      <c r="G61" s="26"/>
      <c r="H61" s="26"/>
      <c r="I61" s="65">
        <f t="shared" si="2"/>
        <v>45393</v>
      </c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2:24" ht="20">
      <c r="B62" s="26"/>
      <c r="C62" s="26"/>
      <c r="D62" s="26"/>
      <c r="E62" s="26"/>
      <c r="F62" s="26"/>
      <c r="G62" s="26"/>
      <c r="H62" s="26"/>
      <c r="I62" s="65">
        <f t="shared" si="2"/>
        <v>45394</v>
      </c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2:24" ht="20">
      <c r="B63" s="26"/>
      <c r="C63" s="26"/>
      <c r="D63" s="26"/>
      <c r="E63" s="26"/>
      <c r="F63" s="26"/>
      <c r="G63" s="26"/>
      <c r="H63" s="26"/>
      <c r="I63" s="65">
        <f t="shared" si="2"/>
        <v>45395</v>
      </c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2:24" ht="20">
      <c r="B64" s="26"/>
      <c r="C64" s="26"/>
      <c r="D64" s="26"/>
      <c r="E64" s="26"/>
      <c r="F64" s="26"/>
      <c r="G64" s="26"/>
      <c r="H64" s="26"/>
      <c r="I64" s="65">
        <f t="shared" si="2"/>
        <v>45396</v>
      </c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2:24" ht="20">
      <c r="B65" s="26"/>
      <c r="C65" s="26"/>
      <c r="D65" s="26"/>
      <c r="E65" s="26"/>
      <c r="F65" s="26"/>
      <c r="G65" s="26"/>
      <c r="H65" s="26"/>
      <c r="I65" s="65">
        <f t="shared" si="2"/>
        <v>45397</v>
      </c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2:24" ht="20">
      <c r="B66" s="26"/>
      <c r="C66" s="26"/>
      <c r="D66" s="26"/>
      <c r="E66" s="26"/>
      <c r="F66" s="26"/>
      <c r="G66" s="26"/>
      <c r="H66" s="26"/>
      <c r="I66" s="65">
        <f t="shared" si="2"/>
        <v>45398</v>
      </c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2:24" ht="20">
      <c r="B67" s="26"/>
      <c r="C67" s="26"/>
      <c r="D67" s="26"/>
      <c r="E67" s="26"/>
      <c r="F67" s="26"/>
      <c r="G67" s="26"/>
      <c r="H67" s="26"/>
      <c r="I67" s="65">
        <f t="shared" si="2"/>
        <v>45399</v>
      </c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2:24" ht="20">
      <c r="B68" s="26"/>
      <c r="C68" s="26"/>
      <c r="D68" s="26"/>
      <c r="E68" s="26"/>
      <c r="F68" s="26"/>
      <c r="G68" s="26"/>
      <c r="H68" s="26"/>
      <c r="I68" s="65">
        <f t="shared" si="2"/>
        <v>45400</v>
      </c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2:24" ht="20">
      <c r="B69" s="26"/>
      <c r="C69" s="26"/>
      <c r="D69" s="26"/>
      <c r="E69" s="26"/>
      <c r="F69" s="26"/>
      <c r="G69" s="26"/>
      <c r="H69" s="26"/>
      <c r="I69" s="65">
        <f t="shared" si="2"/>
        <v>45401</v>
      </c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2:24" ht="20">
      <c r="B70" s="26"/>
      <c r="C70" s="26"/>
      <c r="D70" s="26"/>
      <c r="E70" s="26"/>
      <c r="F70" s="26"/>
      <c r="G70" s="26"/>
      <c r="H70" s="26"/>
      <c r="I70" s="65">
        <f t="shared" si="2"/>
        <v>45402</v>
      </c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2:24" ht="20">
      <c r="B71" s="26"/>
      <c r="C71" s="26"/>
      <c r="D71" s="26"/>
      <c r="E71" s="26"/>
      <c r="F71" s="26"/>
      <c r="G71" s="26"/>
      <c r="H71" s="26"/>
      <c r="I71" s="65">
        <f t="shared" si="2"/>
        <v>45403</v>
      </c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2:24" ht="20">
      <c r="I72" s="65">
        <f t="shared" si="2"/>
        <v>45404</v>
      </c>
    </row>
    <row r="73" spans="2:24" ht="20">
      <c r="I73" s="65">
        <f t="shared" si="2"/>
        <v>45405</v>
      </c>
    </row>
    <row r="74" spans="2:24" ht="20">
      <c r="I74" s="65">
        <f t="shared" si="2"/>
        <v>45406</v>
      </c>
    </row>
    <row r="75" spans="2:24" ht="20">
      <c r="I75" s="65">
        <f t="shared" si="2"/>
        <v>45407</v>
      </c>
    </row>
    <row r="76" spans="2:24" ht="20">
      <c r="I76" s="65">
        <f t="shared" si="2"/>
        <v>45408</v>
      </c>
    </row>
    <row r="77" spans="2:24" ht="20">
      <c r="I77" s="65">
        <f t="shared" si="2"/>
        <v>45409</v>
      </c>
    </row>
    <row r="78" spans="2:24" ht="20">
      <c r="I78" s="65">
        <f t="shared" si="2"/>
        <v>45410</v>
      </c>
    </row>
    <row r="79" spans="2:24" ht="20">
      <c r="I79" s="65">
        <f t="shared" si="2"/>
        <v>45411</v>
      </c>
    </row>
    <row r="80" spans="2:24" ht="20">
      <c r="I80" s="65">
        <f t="shared" si="2"/>
        <v>45412</v>
      </c>
    </row>
    <row r="81" spans="9:9" ht="20">
      <c r="I81" s="65">
        <f t="shared" si="2"/>
        <v>45413</v>
      </c>
    </row>
    <row r="82" spans="9:9" ht="20">
      <c r="I82" s="65">
        <f t="shared" si="2"/>
        <v>45414</v>
      </c>
    </row>
    <row r="83" spans="9:9" ht="20">
      <c r="I83" s="65">
        <f t="shared" si="2"/>
        <v>45415</v>
      </c>
    </row>
    <row r="84" spans="9:9" ht="20">
      <c r="I84" s="65">
        <f t="shared" si="2"/>
        <v>45416</v>
      </c>
    </row>
    <row r="85" spans="9:9" ht="20">
      <c r="I85" s="65">
        <f t="shared" si="2"/>
        <v>45417</v>
      </c>
    </row>
    <row r="86" spans="9:9" ht="20">
      <c r="I86" s="65">
        <f t="shared" si="2"/>
        <v>45418</v>
      </c>
    </row>
    <row r="87" spans="9:9" ht="20">
      <c r="I87" s="65">
        <f t="shared" si="2"/>
        <v>45419</v>
      </c>
    </row>
    <row r="88" spans="9:9" ht="20">
      <c r="I88" s="65">
        <f t="shared" si="2"/>
        <v>45420</v>
      </c>
    </row>
    <row r="89" spans="9:9" ht="20">
      <c r="I89" s="65">
        <f t="shared" si="2"/>
        <v>45421</v>
      </c>
    </row>
    <row r="90" spans="9:9" ht="20">
      <c r="I90" s="65">
        <f t="shared" si="2"/>
        <v>45422</v>
      </c>
    </row>
    <row r="91" spans="9:9" ht="20">
      <c r="I91" s="65">
        <f t="shared" si="2"/>
        <v>45423</v>
      </c>
    </row>
    <row r="92" spans="9:9" ht="20">
      <c r="I92" s="65">
        <f t="shared" si="2"/>
        <v>45424</v>
      </c>
    </row>
    <row r="93" spans="9:9" ht="20">
      <c r="I93" s="65">
        <f t="shared" si="2"/>
        <v>45425</v>
      </c>
    </row>
    <row r="94" spans="9:9" ht="20">
      <c r="I94" s="65">
        <f t="shared" si="2"/>
        <v>45426</v>
      </c>
    </row>
    <row r="95" spans="9:9">
      <c r="I95" s="66">
        <f t="shared" si="2"/>
        <v>45427</v>
      </c>
    </row>
    <row r="96" spans="9:9">
      <c r="I96" s="66">
        <f t="shared" si="2"/>
        <v>45428</v>
      </c>
    </row>
    <row r="97" spans="9:9">
      <c r="I97" s="66">
        <f t="shared" si="2"/>
        <v>45429</v>
      </c>
    </row>
    <row r="98" spans="9:9">
      <c r="I98" s="66">
        <f t="shared" si="2"/>
        <v>45430</v>
      </c>
    </row>
    <row r="99" spans="9:9">
      <c r="I99" s="66">
        <f t="shared" si="2"/>
        <v>45431</v>
      </c>
    </row>
    <row r="100" spans="9:9">
      <c r="I100" s="66">
        <f t="shared" si="2"/>
        <v>45432</v>
      </c>
    </row>
    <row r="101" spans="9:9">
      <c r="I101" s="66">
        <f t="shared" si="2"/>
        <v>45433</v>
      </c>
    </row>
    <row r="102" spans="9:9">
      <c r="I102" s="66">
        <f t="shared" si="2"/>
        <v>45434</v>
      </c>
    </row>
    <row r="103" spans="9:9">
      <c r="I103" s="66">
        <f t="shared" si="2"/>
        <v>45435</v>
      </c>
    </row>
    <row r="104" spans="9:9">
      <c r="I104" s="66">
        <f t="shared" si="2"/>
        <v>45436</v>
      </c>
    </row>
    <row r="105" spans="9:9">
      <c r="I105" s="66">
        <f t="shared" si="2"/>
        <v>45437</v>
      </c>
    </row>
    <row r="106" spans="9:9">
      <c r="I106" s="66">
        <f t="shared" si="2"/>
        <v>45438</v>
      </c>
    </row>
    <row r="107" spans="9:9">
      <c r="I107" s="66">
        <f t="shared" si="2"/>
        <v>45439</v>
      </c>
    </row>
    <row r="108" spans="9:9">
      <c r="I108" s="66">
        <f t="shared" si="2"/>
        <v>45440</v>
      </c>
    </row>
    <row r="109" spans="9:9">
      <c r="I109" s="66">
        <f t="shared" si="2"/>
        <v>45441</v>
      </c>
    </row>
    <row r="110" spans="9:9">
      <c r="I110" s="66">
        <f t="shared" si="2"/>
        <v>45442</v>
      </c>
    </row>
    <row r="111" spans="9:9">
      <c r="I111" s="66">
        <f t="shared" si="2"/>
        <v>45443</v>
      </c>
    </row>
    <row r="112" spans="9:9">
      <c r="I112" s="66">
        <f t="shared" si="2"/>
        <v>45444</v>
      </c>
    </row>
    <row r="113" spans="9:9">
      <c r="I113" s="66">
        <f t="shared" si="2"/>
        <v>45445</v>
      </c>
    </row>
    <row r="114" spans="9:9">
      <c r="I114" s="66">
        <f t="shared" si="2"/>
        <v>45446</v>
      </c>
    </row>
    <row r="115" spans="9:9">
      <c r="I115" s="66">
        <f t="shared" si="2"/>
        <v>45447</v>
      </c>
    </row>
    <row r="116" spans="9:9">
      <c r="I116" s="66">
        <f t="shared" ref="I116:I179" si="3">I115+1</f>
        <v>45448</v>
      </c>
    </row>
    <row r="117" spans="9:9">
      <c r="I117" s="66">
        <f t="shared" si="3"/>
        <v>45449</v>
      </c>
    </row>
    <row r="118" spans="9:9">
      <c r="I118" s="66">
        <f t="shared" si="3"/>
        <v>45450</v>
      </c>
    </row>
    <row r="119" spans="9:9">
      <c r="I119" s="66">
        <f t="shared" si="3"/>
        <v>45451</v>
      </c>
    </row>
    <row r="120" spans="9:9">
      <c r="I120" s="66">
        <f t="shared" si="3"/>
        <v>45452</v>
      </c>
    </row>
    <row r="121" spans="9:9">
      <c r="I121" s="66">
        <f t="shared" si="3"/>
        <v>45453</v>
      </c>
    </row>
    <row r="122" spans="9:9">
      <c r="I122" s="66">
        <f t="shared" si="3"/>
        <v>45454</v>
      </c>
    </row>
    <row r="123" spans="9:9">
      <c r="I123" s="66">
        <f t="shared" si="3"/>
        <v>45455</v>
      </c>
    </row>
    <row r="124" spans="9:9">
      <c r="I124" s="66">
        <f t="shared" si="3"/>
        <v>45456</v>
      </c>
    </row>
    <row r="125" spans="9:9">
      <c r="I125" s="66">
        <f t="shared" si="3"/>
        <v>45457</v>
      </c>
    </row>
    <row r="126" spans="9:9">
      <c r="I126" s="66">
        <f t="shared" si="3"/>
        <v>45458</v>
      </c>
    </row>
    <row r="127" spans="9:9">
      <c r="I127" s="66">
        <f t="shared" si="3"/>
        <v>45459</v>
      </c>
    </row>
    <row r="128" spans="9:9">
      <c r="I128" s="66">
        <f t="shared" si="3"/>
        <v>45460</v>
      </c>
    </row>
    <row r="129" spans="9:9">
      <c r="I129" s="66">
        <f t="shared" si="3"/>
        <v>45461</v>
      </c>
    </row>
    <row r="130" spans="9:9">
      <c r="I130" s="66">
        <f t="shared" si="3"/>
        <v>45462</v>
      </c>
    </row>
    <row r="131" spans="9:9">
      <c r="I131" s="66">
        <f t="shared" si="3"/>
        <v>45463</v>
      </c>
    </row>
    <row r="132" spans="9:9">
      <c r="I132" s="66">
        <f t="shared" si="3"/>
        <v>45464</v>
      </c>
    </row>
    <row r="133" spans="9:9">
      <c r="I133" s="66">
        <f t="shared" si="3"/>
        <v>45465</v>
      </c>
    </row>
    <row r="134" spans="9:9">
      <c r="I134" s="66">
        <f t="shared" si="3"/>
        <v>45466</v>
      </c>
    </row>
    <row r="135" spans="9:9">
      <c r="I135" s="66">
        <f t="shared" si="3"/>
        <v>45467</v>
      </c>
    </row>
    <row r="136" spans="9:9">
      <c r="I136" s="66">
        <f t="shared" si="3"/>
        <v>45468</v>
      </c>
    </row>
    <row r="137" spans="9:9">
      <c r="I137" s="66">
        <f t="shared" si="3"/>
        <v>45469</v>
      </c>
    </row>
    <row r="138" spans="9:9">
      <c r="I138" s="66">
        <f t="shared" si="3"/>
        <v>45470</v>
      </c>
    </row>
    <row r="139" spans="9:9">
      <c r="I139" s="66">
        <f t="shared" si="3"/>
        <v>45471</v>
      </c>
    </row>
    <row r="140" spans="9:9">
      <c r="I140" s="66">
        <f t="shared" si="3"/>
        <v>45472</v>
      </c>
    </row>
    <row r="141" spans="9:9">
      <c r="I141" s="66">
        <f t="shared" si="3"/>
        <v>45473</v>
      </c>
    </row>
    <row r="142" spans="9:9">
      <c r="I142" s="66">
        <f t="shared" si="3"/>
        <v>45474</v>
      </c>
    </row>
    <row r="143" spans="9:9">
      <c r="I143" s="66">
        <f t="shared" si="3"/>
        <v>45475</v>
      </c>
    </row>
    <row r="144" spans="9:9">
      <c r="I144" s="66">
        <f t="shared" si="3"/>
        <v>45476</v>
      </c>
    </row>
    <row r="145" spans="9:9">
      <c r="I145" s="66">
        <f t="shared" si="3"/>
        <v>45477</v>
      </c>
    </row>
    <row r="146" spans="9:9">
      <c r="I146" s="66">
        <f t="shared" si="3"/>
        <v>45478</v>
      </c>
    </row>
    <row r="147" spans="9:9">
      <c r="I147" s="66">
        <f t="shared" si="3"/>
        <v>45479</v>
      </c>
    </row>
    <row r="148" spans="9:9">
      <c r="I148" s="66">
        <f t="shared" si="3"/>
        <v>45480</v>
      </c>
    </row>
    <row r="149" spans="9:9">
      <c r="I149" s="66">
        <f t="shared" si="3"/>
        <v>45481</v>
      </c>
    </row>
    <row r="150" spans="9:9">
      <c r="I150" s="66">
        <f t="shared" si="3"/>
        <v>45482</v>
      </c>
    </row>
    <row r="151" spans="9:9">
      <c r="I151" s="66">
        <f t="shared" si="3"/>
        <v>45483</v>
      </c>
    </row>
    <row r="152" spans="9:9">
      <c r="I152" s="66">
        <f t="shared" si="3"/>
        <v>45484</v>
      </c>
    </row>
    <row r="153" spans="9:9">
      <c r="I153" s="66">
        <f t="shared" si="3"/>
        <v>45485</v>
      </c>
    </row>
    <row r="154" spans="9:9">
      <c r="I154" s="66">
        <f t="shared" si="3"/>
        <v>45486</v>
      </c>
    </row>
    <row r="155" spans="9:9">
      <c r="I155" s="66">
        <f t="shared" si="3"/>
        <v>45487</v>
      </c>
    </row>
    <row r="156" spans="9:9">
      <c r="I156" s="66">
        <f t="shared" si="3"/>
        <v>45488</v>
      </c>
    </row>
    <row r="157" spans="9:9">
      <c r="I157" s="66">
        <f t="shared" si="3"/>
        <v>45489</v>
      </c>
    </row>
    <row r="158" spans="9:9">
      <c r="I158" s="66">
        <f t="shared" si="3"/>
        <v>45490</v>
      </c>
    </row>
    <row r="159" spans="9:9">
      <c r="I159" s="66">
        <f t="shared" si="3"/>
        <v>45491</v>
      </c>
    </row>
    <row r="160" spans="9:9">
      <c r="I160" s="66">
        <f t="shared" si="3"/>
        <v>45492</v>
      </c>
    </row>
    <row r="161" spans="9:9">
      <c r="I161" s="66">
        <f t="shared" si="3"/>
        <v>45493</v>
      </c>
    </row>
    <row r="162" spans="9:9">
      <c r="I162" s="66">
        <f t="shared" si="3"/>
        <v>45494</v>
      </c>
    </row>
    <row r="163" spans="9:9">
      <c r="I163" s="66">
        <f t="shared" si="3"/>
        <v>45495</v>
      </c>
    </row>
    <row r="164" spans="9:9">
      <c r="I164" s="66">
        <f t="shared" si="3"/>
        <v>45496</v>
      </c>
    </row>
    <row r="165" spans="9:9">
      <c r="I165" s="66">
        <f t="shared" si="3"/>
        <v>45497</v>
      </c>
    </row>
    <row r="166" spans="9:9">
      <c r="I166" s="66">
        <f t="shared" si="3"/>
        <v>45498</v>
      </c>
    </row>
    <row r="167" spans="9:9">
      <c r="I167" s="66">
        <f t="shared" si="3"/>
        <v>45499</v>
      </c>
    </row>
    <row r="168" spans="9:9">
      <c r="I168" s="66">
        <f t="shared" si="3"/>
        <v>45500</v>
      </c>
    </row>
    <row r="169" spans="9:9">
      <c r="I169" s="66">
        <f t="shared" si="3"/>
        <v>45501</v>
      </c>
    </row>
    <row r="170" spans="9:9">
      <c r="I170" s="66">
        <f t="shared" si="3"/>
        <v>45502</v>
      </c>
    </row>
    <row r="171" spans="9:9">
      <c r="I171" s="66">
        <f t="shared" si="3"/>
        <v>45503</v>
      </c>
    </row>
    <row r="172" spans="9:9">
      <c r="I172" s="66">
        <f t="shared" si="3"/>
        <v>45504</v>
      </c>
    </row>
    <row r="173" spans="9:9">
      <c r="I173" s="66">
        <f t="shared" si="3"/>
        <v>45505</v>
      </c>
    </row>
    <row r="174" spans="9:9">
      <c r="I174" s="66">
        <f t="shared" si="3"/>
        <v>45506</v>
      </c>
    </row>
    <row r="175" spans="9:9">
      <c r="I175" s="66">
        <f t="shared" si="3"/>
        <v>45507</v>
      </c>
    </row>
    <row r="176" spans="9:9">
      <c r="I176" s="66">
        <f t="shared" si="3"/>
        <v>45508</v>
      </c>
    </row>
    <row r="177" spans="9:9">
      <c r="I177" s="66">
        <f t="shared" si="3"/>
        <v>45509</v>
      </c>
    </row>
    <row r="178" spans="9:9">
      <c r="I178" s="66">
        <f t="shared" si="3"/>
        <v>45510</v>
      </c>
    </row>
    <row r="179" spans="9:9">
      <c r="I179" s="66">
        <f t="shared" si="3"/>
        <v>45511</v>
      </c>
    </row>
    <row r="180" spans="9:9">
      <c r="I180" s="66">
        <f t="shared" ref="I180:I243" si="4">I179+1</f>
        <v>45512</v>
      </c>
    </row>
    <row r="181" spans="9:9">
      <c r="I181" s="66">
        <f t="shared" si="4"/>
        <v>45513</v>
      </c>
    </row>
    <row r="182" spans="9:9">
      <c r="I182" s="66">
        <f t="shared" si="4"/>
        <v>45514</v>
      </c>
    </row>
    <row r="183" spans="9:9">
      <c r="I183" s="66">
        <f t="shared" si="4"/>
        <v>45515</v>
      </c>
    </row>
    <row r="184" spans="9:9">
      <c r="I184" s="66">
        <f t="shared" si="4"/>
        <v>45516</v>
      </c>
    </row>
    <row r="185" spans="9:9">
      <c r="I185" s="66">
        <f t="shared" si="4"/>
        <v>45517</v>
      </c>
    </row>
    <row r="186" spans="9:9">
      <c r="I186" s="66">
        <f t="shared" si="4"/>
        <v>45518</v>
      </c>
    </row>
    <row r="187" spans="9:9">
      <c r="I187" s="66">
        <f t="shared" si="4"/>
        <v>45519</v>
      </c>
    </row>
    <row r="188" spans="9:9">
      <c r="I188" s="66">
        <f t="shared" si="4"/>
        <v>45520</v>
      </c>
    </row>
    <row r="189" spans="9:9">
      <c r="I189" s="66">
        <f t="shared" si="4"/>
        <v>45521</v>
      </c>
    </row>
    <row r="190" spans="9:9">
      <c r="I190" s="66">
        <f t="shared" si="4"/>
        <v>45522</v>
      </c>
    </row>
    <row r="191" spans="9:9">
      <c r="I191" s="66">
        <f t="shared" si="4"/>
        <v>45523</v>
      </c>
    </row>
    <row r="192" spans="9:9">
      <c r="I192" s="66">
        <f t="shared" si="4"/>
        <v>45524</v>
      </c>
    </row>
    <row r="193" spans="9:9">
      <c r="I193" s="66">
        <f t="shared" si="4"/>
        <v>45525</v>
      </c>
    </row>
    <row r="194" spans="9:9">
      <c r="I194" s="66">
        <f t="shared" si="4"/>
        <v>45526</v>
      </c>
    </row>
    <row r="195" spans="9:9">
      <c r="I195" s="66">
        <f t="shared" si="4"/>
        <v>45527</v>
      </c>
    </row>
    <row r="196" spans="9:9">
      <c r="I196" s="66">
        <f t="shared" si="4"/>
        <v>45528</v>
      </c>
    </row>
    <row r="197" spans="9:9">
      <c r="I197" s="66">
        <f t="shared" si="4"/>
        <v>45529</v>
      </c>
    </row>
    <row r="198" spans="9:9">
      <c r="I198" s="66">
        <f t="shared" si="4"/>
        <v>45530</v>
      </c>
    </row>
    <row r="199" spans="9:9">
      <c r="I199" s="66">
        <f t="shared" si="4"/>
        <v>45531</v>
      </c>
    </row>
    <row r="200" spans="9:9">
      <c r="I200" s="66">
        <f t="shared" si="4"/>
        <v>45532</v>
      </c>
    </row>
    <row r="201" spans="9:9">
      <c r="I201" s="66">
        <f t="shared" si="4"/>
        <v>45533</v>
      </c>
    </row>
    <row r="202" spans="9:9">
      <c r="I202" s="66">
        <f t="shared" si="4"/>
        <v>45534</v>
      </c>
    </row>
    <row r="203" spans="9:9">
      <c r="I203" s="66">
        <f t="shared" si="4"/>
        <v>45535</v>
      </c>
    </row>
    <row r="204" spans="9:9">
      <c r="I204" s="66">
        <f t="shared" si="4"/>
        <v>45536</v>
      </c>
    </row>
    <row r="205" spans="9:9">
      <c r="I205" s="66">
        <f t="shared" si="4"/>
        <v>45537</v>
      </c>
    </row>
    <row r="206" spans="9:9">
      <c r="I206" s="66">
        <f t="shared" si="4"/>
        <v>45538</v>
      </c>
    </row>
    <row r="207" spans="9:9">
      <c r="I207" s="66">
        <f t="shared" si="4"/>
        <v>45539</v>
      </c>
    </row>
    <row r="208" spans="9:9">
      <c r="I208" s="66">
        <f t="shared" si="4"/>
        <v>45540</v>
      </c>
    </row>
    <row r="209" spans="9:9">
      <c r="I209" s="66">
        <f t="shared" si="4"/>
        <v>45541</v>
      </c>
    </row>
    <row r="210" spans="9:9">
      <c r="I210" s="66">
        <f t="shared" si="4"/>
        <v>45542</v>
      </c>
    </row>
    <row r="211" spans="9:9">
      <c r="I211" s="66">
        <f t="shared" si="4"/>
        <v>45543</v>
      </c>
    </row>
    <row r="212" spans="9:9">
      <c r="I212" s="66">
        <f t="shared" si="4"/>
        <v>45544</v>
      </c>
    </row>
    <row r="213" spans="9:9">
      <c r="I213" s="66">
        <f t="shared" si="4"/>
        <v>45545</v>
      </c>
    </row>
    <row r="214" spans="9:9">
      <c r="I214" s="66">
        <f t="shared" si="4"/>
        <v>45546</v>
      </c>
    </row>
    <row r="215" spans="9:9">
      <c r="I215" s="66">
        <f t="shared" si="4"/>
        <v>45547</v>
      </c>
    </row>
    <row r="216" spans="9:9">
      <c r="I216" s="66">
        <f t="shared" si="4"/>
        <v>45548</v>
      </c>
    </row>
    <row r="217" spans="9:9">
      <c r="I217" s="66">
        <f t="shared" si="4"/>
        <v>45549</v>
      </c>
    </row>
    <row r="218" spans="9:9">
      <c r="I218" s="66">
        <f t="shared" si="4"/>
        <v>45550</v>
      </c>
    </row>
    <row r="219" spans="9:9">
      <c r="I219" s="66">
        <f t="shared" si="4"/>
        <v>45551</v>
      </c>
    </row>
    <row r="220" spans="9:9">
      <c r="I220" s="66">
        <f t="shared" si="4"/>
        <v>45552</v>
      </c>
    </row>
    <row r="221" spans="9:9">
      <c r="I221" s="66">
        <f t="shared" si="4"/>
        <v>45553</v>
      </c>
    </row>
    <row r="222" spans="9:9">
      <c r="I222" s="66">
        <f t="shared" si="4"/>
        <v>45554</v>
      </c>
    </row>
    <row r="223" spans="9:9">
      <c r="I223" s="66">
        <f t="shared" si="4"/>
        <v>45555</v>
      </c>
    </row>
    <row r="224" spans="9:9">
      <c r="I224" s="66">
        <f t="shared" si="4"/>
        <v>45556</v>
      </c>
    </row>
    <row r="225" spans="9:9">
      <c r="I225" s="66">
        <f t="shared" si="4"/>
        <v>45557</v>
      </c>
    </row>
    <row r="226" spans="9:9">
      <c r="I226" s="66">
        <f t="shared" si="4"/>
        <v>45558</v>
      </c>
    </row>
    <row r="227" spans="9:9">
      <c r="I227" s="66">
        <f t="shared" si="4"/>
        <v>45559</v>
      </c>
    </row>
    <row r="228" spans="9:9">
      <c r="I228" s="66">
        <f t="shared" si="4"/>
        <v>45560</v>
      </c>
    </row>
    <row r="229" spans="9:9">
      <c r="I229" s="66">
        <f t="shared" si="4"/>
        <v>45561</v>
      </c>
    </row>
    <row r="230" spans="9:9">
      <c r="I230" s="66">
        <f t="shared" si="4"/>
        <v>45562</v>
      </c>
    </row>
    <row r="231" spans="9:9">
      <c r="I231" s="66">
        <f t="shared" si="4"/>
        <v>45563</v>
      </c>
    </row>
    <row r="232" spans="9:9">
      <c r="I232" s="66">
        <f t="shared" si="4"/>
        <v>45564</v>
      </c>
    </row>
    <row r="233" spans="9:9">
      <c r="I233" s="66">
        <f t="shared" si="4"/>
        <v>45565</v>
      </c>
    </row>
    <row r="234" spans="9:9">
      <c r="I234" s="66">
        <f t="shared" si="4"/>
        <v>45566</v>
      </c>
    </row>
    <row r="235" spans="9:9">
      <c r="I235" s="66">
        <f t="shared" si="4"/>
        <v>45567</v>
      </c>
    </row>
    <row r="236" spans="9:9">
      <c r="I236" s="66">
        <f t="shared" si="4"/>
        <v>45568</v>
      </c>
    </row>
    <row r="237" spans="9:9">
      <c r="I237" s="66">
        <f t="shared" si="4"/>
        <v>45569</v>
      </c>
    </row>
    <row r="238" spans="9:9">
      <c r="I238" s="66">
        <f t="shared" si="4"/>
        <v>45570</v>
      </c>
    </row>
    <row r="239" spans="9:9">
      <c r="I239" s="66">
        <f t="shared" si="4"/>
        <v>45571</v>
      </c>
    </row>
    <row r="240" spans="9:9">
      <c r="I240" s="66">
        <f t="shared" si="4"/>
        <v>45572</v>
      </c>
    </row>
    <row r="241" spans="9:9">
      <c r="I241" s="66">
        <f t="shared" si="4"/>
        <v>45573</v>
      </c>
    </row>
    <row r="242" spans="9:9">
      <c r="I242" s="66">
        <f t="shared" si="4"/>
        <v>45574</v>
      </c>
    </row>
    <row r="243" spans="9:9">
      <c r="I243" s="66">
        <f t="shared" si="4"/>
        <v>45575</v>
      </c>
    </row>
    <row r="244" spans="9:9">
      <c r="I244" s="66">
        <f t="shared" ref="I244:I307" si="5">I243+1</f>
        <v>45576</v>
      </c>
    </row>
    <row r="245" spans="9:9">
      <c r="I245" s="66">
        <f t="shared" si="5"/>
        <v>45577</v>
      </c>
    </row>
    <row r="246" spans="9:9">
      <c r="I246" s="66">
        <f t="shared" si="5"/>
        <v>45578</v>
      </c>
    </row>
    <row r="247" spans="9:9">
      <c r="I247" s="66">
        <f t="shared" si="5"/>
        <v>45579</v>
      </c>
    </row>
    <row r="248" spans="9:9">
      <c r="I248" s="66">
        <f t="shared" si="5"/>
        <v>45580</v>
      </c>
    </row>
    <row r="249" spans="9:9">
      <c r="I249" s="66">
        <f t="shared" si="5"/>
        <v>45581</v>
      </c>
    </row>
    <row r="250" spans="9:9">
      <c r="I250" s="66">
        <f t="shared" si="5"/>
        <v>45582</v>
      </c>
    </row>
    <row r="251" spans="9:9">
      <c r="I251" s="66">
        <f t="shared" si="5"/>
        <v>45583</v>
      </c>
    </row>
    <row r="252" spans="9:9">
      <c r="I252" s="66">
        <f t="shared" si="5"/>
        <v>45584</v>
      </c>
    </row>
    <row r="253" spans="9:9">
      <c r="I253" s="66">
        <f t="shared" si="5"/>
        <v>45585</v>
      </c>
    </row>
    <row r="254" spans="9:9">
      <c r="I254" s="66">
        <f t="shared" si="5"/>
        <v>45586</v>
      </c>
    </row>
    <row r="255" spans="9:9">
      <c r="I255" s="66">
        <f t="shared" si="5"/>
        <v>45587</v>
      </c>
    </row>
    <row r="256" spans="9:9">
      <c r="I256" s="66">
        <f t="shared" si="5"/>
        <v>45588</v>
      </c>
    </row>
    <row r="257" spans="9:9">
      <c r="I257" s="66">
        <f t="shared" si="5"/>
        <v>45589</v>
      </c>
    </row>
    <row r="258" spans="9:9">
      <c r="I258" s="66">
        <f t="shared" si="5"/>
        <v>45590</v>
      </c>
    </row>
    <row r="259" spans="9:9">
      <c r="I259" s="66">
        <f t="shared" si="5"/>
        <v>45591</v>
      </c>
    </row>
    <row r="260" spans="9:9">
      <c r="I260" s="66">
        <f t="shared" si="5"/>
        <v>45592</v>
      </c>
    </row>
    <row r="261" spans="9:9">
      <c r="I261" s="66">
        <f t="shared" si="5"/>
        <v>45593</v>
      </c>
    </row>
    <row r="262" spans="9:9">
      <c r="I262" s="66">
        <f t="shared" si="5"/>
        <v>45594</v>
      </c>
    </row>
    <row r="263" spans="9:9">
      <c r="I263" s="66">
        <f t="shared" si="5"/>
        <v>45595</v>
      </c>
    </row>
    <row r="264" spans="9:9">
      <c r="I264" s="66">
        <f t="shared" si="5"/>
        <v>45596</v>
      </c>
    </row>
    <row r="265" spans="9:9">
      <c r="I265" s="66">
        <f t="shared" si="5"/>
        <v>45597</v>
      </c>
    </row>
    <row r="266" spans="9:9">
      <c r="I266" s="66">
        <f t="shared" si="5"/>
        <v>45598</v>
      </c>
    </row>
    <row r="267" spans="9:9">
      <c r="I267" s="66">
        <f t="shared" si="5"/>
        <v>45599</v>
      </c>
    </row>
    <row r="268" spans="9:9">
      <c r="I268" s="66">
        <f t="shared" si="5"/>
        <v>45600</v>
      </c>
    </row>
    <row r="269" spans="9:9">
      <c r="I269" s="66">
        <f t="shared" si="5"/>
        <v>45601</v>
      </c>
    </row>
    <row r="270" spans="9:9">
      <c r="I270" s="66">
        <f t="shared" si="5"/>
        <v>45602</v>
      </c>
    </row>
    <row r="271" spans="9:9">
      <c r="I271" s="66">
        <f t="shared" si="5"/>
        <v>45603</v>
      </c>
    </row>
    <row r="272" spans="9:9">
      <c r="I272" s="66">
        <f t="shared" si="5"/>
        <v>45604</v>
      </c>
    </row>
    <row r="273" spans="9:9">
      <c r="I273" s="66">
        <f t="shared" si="5"/>
        <v>45605</v>
      </c>
    </row>
    <row r="274" spans="9:9">
      <c r="I274" s="66">
        <f t="shared" si="5"/>
        <v>45606</v>
      </c>
    </row>
    <row r="275" spans="9:9">
      <c r="I275" s="66">
        <f t="shared" si="5"/>
        <v>45607</v>
      </c>
    </row>
    <row r="276" spans="9:9">
      <c r="I276" s="66">
        <f t="shared" si="5"/>
        <v>45608</v>
      </c>
    </row>
    <row r="277" spans="9:9">
      <c r="I277" s="66">
        <f t="shared" si="5"/>
        <v>45609</v>
      </c>
    </row>
    <row r="278" spans="9:9">
      <c r="I278" s="66">
        <f t="shared" si="5"/>
        <v>45610</v>
      </c>
    </row>
    <row r="279" spans="9:9">
      <c r="I279" s="66">
        <f t="shared" si="5"/>
        <v>45611</v>
      </c>
    </row>
    <row r="280" spans="9:9">
      <c r="I280" s="66">
        <f t="shared" si="5"/>
        <v>45612</v>
      </c>
    </row>
    <row r="281" spans="9:9">
      <c r="I281" s="66">
        <f t="shared" si="5"/>
        <v>45613</v>
      </c>
    </row>
    <row r="282" spans="9:9">
      <c r="I282" s="66">
        <f t="shared" si="5"/>
        <v>45614</v>
      </c>
    </row>
    <row r="283" spans="9:9">
      <c r="I283" s="66">
        <f t="shared" si="5"/>
        <v>45615</v>
      </c>
    </row>
    <row r="284" spans="9:9">
      <c r="I284" s="66">
        <f t="shared" si="5"/>
        <v>45616</v>
      </c>
    </row>
    <row r="285" spans="9:9">
      <c r="I285" s="66">
        <f t="shared" si="5"/>
        <v>45617</v>
      </c>
    </row>
    <row r="286" spans="9:9">
      <c r="I286" s="66">
        <f t="shared" si="5"/>
        <v>45618</v>
      </c>
    </row>
    <row r="287" spans="9:9">
      <c r="I287" s="66">
        <f t="shared" si="5"/>
        <v>45619</v>
      </c>
    </row>
    <row r="288" spans="9:9">
      <c r="I288" s="66">
        <f t="shared" si="5"/>
        <v>45620</v>
      </c>
    </row>
    <row r="289" spans="9:9">
      <c r="I289" s="66">
        <f t="shared" si="5"/>
        <v>45621</v>
      </c>
    </row>
    <row r="290" spans="9:9">
      <c r="I290" s="66">
        <f t="shared" si="5"/>
        <v>45622</v>
      </c>
    </row>
    <row r="291" spans="9:9">
      <c r="I291" s="66">
        <f t="shared" si="5"/>
        <v>45623</v>
      </c>
    </row>
    <row r="292" spans="9:9">
      <c r="I292" s="66">
        <f t="shared" si="5"/>
        <v>45624</v>
      </c>
    </row>
    <row r="293" spans="9:9">
      <c r="I293" s="66">
        <f t="shared" si="5"/>
        <v>45625</v>
      </c>
    </row>
    <row r="294" spans="9:9">
      <c r="I294" s="66">
        <f t="shared" si="5"/>
        <v>45626</v>
      </c>
    </row>
    <row r="295" spans="9:9">
      <c r="I295" s="66">
        <f t="shared" si="5"/>
        <v>45627</v>
      </c>
    </row>
    <row r="296" spans="9:9">
      <c r="I296" s="66">
        <f t="shared" si="5"/>
        <v>45628</v>
      </c>
    </row>
    <row r="297" spans="9:9">
      <c r="I297" s="66">
        <f t="shared" si="5"/>
        <v>45629</v>
      </c>
    </row>
    <row r="298" spans="9:9">
      <c r="I298" s="66">
        <f t="shared" si="5"/>
        <v>45630</v>
      </c>
    </row>
    <row r="299" spans="9:9">
      <c r="I299" s="66">
        <f t="shared" si="5"/>
        <v>45631</v>
      </c>
    </row>
    <row r="300" spans="9:9">
      <c r="I300" s="66">
        <f t="shared" si="5"/>
        <v>45632</v>
      </c>
    </row>
    <row r="301" spans="9:9">
      <c r="I301" s="66">
        <f t="shared" si="5"/>
        <v>45633</v>
      </c>
    </row>
    <row r="302" spans="9:9">
      <c r="I302" s="66">
        <f t="shared" si="5"/>
        <v>45634</v>
      </c>
    </row>
    <row r="303" spans="9:9">
      <c r="I303" s="66">
        <f t="shared" si="5"/>
        <v>45635</v>
      </c>
    </row>
    <row r="304" spans="9:9">
      <c r="I304" s="66">
        <f t="shared" si="5"/>
        <v>45636</v>
      </c>
    </row>
    <row r="305" spans="9:9">
      <c r="I305" s="66">
        <f t="shared" si="5"/>
        <v>45637</v>
      </c>
    </row>
    <row r="306" spans="9:9">
      <c r="I306" s="66">
        <f t="shared" si="5"/>
        <v>45638</v>
      </c>
    </row>
    <row r="307" spans="9:9">
      <c r="I307" s="66">
        <f t="shared" si="5"/>
        <v>45639</v>
      </c>
    </row>
    <row r="308" spans="9:9">
      <c r="I308" s="66">
        <f t="shared" ref="I308:I371" si="6">I307+1</f>
        <v>45640</v>
      </c>
    </row>
    <row r="309" spans="9:9">
      <c r="I309" s="66">
        <f t="shared" si="6"/>
        <v>45641</v>
      </c>
    </row>
    <row r="310" spans="9:9">
      <c r="I310" s="66">
        <f t="shared" si="6"/>
        <v>45642</v>
      </c>
    </row>
    <row r="311" spans="9:9">
      <c r="I311" s="66">
        <f t="shared" si="6"/>
        <v>45643</v>
      </c>
    </row>
    <row r="312" spans="9:9">
      <c r="I312" s="66">
        <f t="shared" si="6"/>
        <v>45644</v>
      </c>
    </row>
    <row r="313" spans="9:9">
      <c r="I313" s="66">
        <f t="shared" si="6"/>
        <v>45645</v>
      </c>
    </row>
    <row r="314" spans="9:9">
      <c r="I314" s="66">
        <f t="shared" si="6"/>
        <v>45646</v>
      </c>
    </row>
    <row r="315" spans="9:9">
      <c r="I315" s="66">
        <f t="shared" si="6"/>
        <v>45647</v>
      </c>
    </row>
    <row r="316" spans="9:9">
      <c r="I316" s="66">
        <f t="shared" si="6"/>
        <v>45648</v>
      </c>
    </row>
    <row r="317" spans="9:9">
      <c r="I317" s="66">
        <f t="shared" si="6"/>
        <v>45649</v>
      </c>
    </row>
    <row r="318" spans="9:9">
      <c r="I318" s="66">
        <f t="shared" si="6"/>
        <v>45650</v>
      </c>
    </row>
    <row r="319" spans="9:9">
      <c r="I319" s="66">
        <f t="shared" si="6"/>
        <v>45651</v>
      </c>
    </row>
    <row r="320" spans="9:9">
      <c r="I320" s="66">
        <f t="shared" si="6"/>
        <v>45652</v>
      </c>
    </row>
    <row r="321" spans="9:9">
      <c r="I321" s="66">
        <f t="shared" si="6"/>
        <v>45653</v>
      </c>
    </row>
    <row r="322" spans="9:9">
      <c r="I322" s="66">
        <f t="shared" si="6"/>
        <v>45654</v>
      </c>
    </row>
    <row r="323" spans="9:9">
      <c r="I323" s="66">
        <f t="shared" si="6"/>
        <v>45655</v>
      </c>
    </row>
    <row r="324" spans="9:9">
      <c r="I324" s="66">
        <f t="shared" si="6"/>
        <v>45656</v>
      </c>
    </row>
    <row r="325" spans="9:9">
      <c r="I325" s="66">
        <f t="shared" si="6"/>
        <v>45657</v>
      </c>
    </row>
    <row r="326" spans="9:9">
      <c r="I326" s="66">
        <f t="shared" si="6"/>
        <v>45658</v>
      </c>
    </row>
    <row r="327" spans="9:9">
      <c r="I327" s="66">
        <f t="shared" si="6"/>
        <v>45659</v>
      </c>
    </row>
    <row r="328" spans="9:9">
      <c r="I328" s="66">
        <f t="shared" si="6"/>
        <v>45660</v>
      </c>
    </row>
    <row r="329" spans="9:9">
      <c r="I329" s="66">
        <f t="shared" si="6"/>
        <v>45661</v>
      </c>
    </row>
    <row r="330" spans="9:9">
      <c r="I330" s="66">
        <f t="shared" si="6"/>
        <v>45662</v>
      </c>
    </row>
    <row r="331" spans="9:9">
      <c r="I331" s="66">
        <f t="shared" si="6"/>
        <v>45663</v>
      </c>
    </row>
    <row r="332" spans="9:9">
      <c r="I332" s="66">
        <f t="shared" si="6"/>
        <v>45664</v>
      </c>
    </row>
    <row r="333" spans="9:9">
      <c r="I333" s="66">
        <f t="shared" si="6"/>
        <v>45665</v>
      </c>
    </row>
    <row r="334" spans="9:9">
      <c r="I334" s="66">
        <f t="shared" si="6"/>
        <v>45666</v>
      </c>
    </row>
    <row r="335" spans="9:9">
      <c r="I335" s="66">
        <f t="shared" si="6"/>
        <v>45667</v>
      </c>
    </row>
    <row r="336" spans="9:9">
      <c r="I336" s="66">
        <f t="shared" si="6"/>
        <v>45668</v>
      </c>
    </row>
    <row r="337" spans="9:9">
      <c r="I337" s="66">
        <f t="shared" si="6"/>
        <v>45669</v>
      </c>
    </row>
    <row r="338" spans="9:9">
      <c r="I338" s="66">
        <f t="shared" si="6"/>
        <v>45670</v>
      </c>
    </row>
    <row r="339" spans="9:9">
      <c r="I339" s="66">
        <f t="shared" si="6"/>
        <v>45671</v>
      </c>
    </row>
    <row r="340" spans="9:9">
      <c r="I340" s="66">
        <f t="shared" si="6"/>
        <v>45672</v>
      </c>
    </row>
    <row r="341" spans="9:9">
      <c r="I341" s="66">
        <f t="shared" si="6"/>
        <v>45673</v>
      </c>
    </row>
    <row r="342" spans="9:9">
      <c r="I342" s="66">
        <f t="shared" si="6"/>
        <v>45674</v>
      </c>
    </row>
    <row r="343" spans="9:9">
      <c r="I343" s="66">
        <f t="shared" si="6"/>
        <v>45675</v>
      </c>
    </row>
    <row r="344" spans="9:9">
      <c r="I344" s="66">
        <f t="shared" si="6"/>
        <v>45676</v>
      </c>
    </row>
    <row r="345" spans="9:9">
      <c r="I345" s="66">
        <f t="shared" si="6"/>
        <v>45677</v>
      </c>
    </row>
    <row r="346" spans="9:9">
      <c r="I346" s="66">
        <f t="shared" si="6"/>
        <v>45678</v>
      </c>
    </row>
    <row r="347" spans="9:9">
      <c r="I347" s="66">
        <f t="shared" si="6"/>
        <v>45679</v>
      </c>
    </row>
    <row r="348" spans="9:9">
      <c r="I348" s="66">
        <f t="shared" si="6"/>
        <v>45680</v>
      </c>
    </row>
    <row r="349" spans="9:9">
      <c r="I349" s="66">
        <f t="shared" si="6"/>
        <v>45681</v>
      </c>
    </row>
    <row r="350" spans="9:9">
      <c r="I350" s="66">
        <f t="shared" si="6"/>
        <v>45682</v>
      </c>
    </row>
    <row r="351" spans="9:9">
      <c r="I351" s="66">
        <f t="shared" si="6"/>
        <v>45683</v>
      </c>
    </row>
    <row r="352" spans="9:9">
      <c r="I352" s="66">
        <f t="shared" si="6"/>
        <v>45684</v>
      </c>
    </row>
    <row r="353" spans="9:9">
      <c r="I353" s="66">
        <f t="shared" si="6"/>
        <v>45685</v>
      </c>
    </row>
    <row r="354" spans="9:9">
      <c r="I354" s="66">
        <f t="shared" si="6"/>
        <v>45686</v>
      </c>
    </row>
    <row r="355" spans="9:9">
      <c r="I355" s="66">
        <f t="shared" si="6"/>
        <v>45687</v>
      </c>
    </row>
    <row r="356" spans="9:9">
      <c r="I356" s="66">
        <f t="shared" si="6"/>
        <v>45688</v>
      </c>
    </row>
    <row r="357" spans="9:9">
      <c r="I357" s="66">
        <f t="shared" si="6"/>
        <v>45689</v>
      </c>
    </row>
    <row r="358" spans="9:9">
      <c r="I358" s="66">
        <f t="shared" si="6"/>
        <v>45690</v>
      </c>
    </row>
    <row r="359" spans="9:9">
      <c r="I359" s="66">
        <f t="shared" si="6"/>
        <v>45691</v>
      </c>
    </row>
    <row r="360" spans="9:9">
      <c r="I360" s="66">
        <f t="shared" si="6"/>
        <v>45692</v>
      </c>
    </row>
    <row r="361" spans="9:9">
      <c r="I361" s="66">
        <f t="shared" si="6"/>
        <v>45693</v>
      </c>
    </row>
    <row r="362" spans="9:9">
      <c r="I362" s="66">
        <f t="shared" si="6"/>
        <v>45694</v>
      </c>
    </row>
    <row r="363" spans="9:9">
      <c r="I363" s="66">
        <f t="shared" si="6"/>
        <v>45695</v>
      </c>
    </row>
    <row r="364" spans="9:9">
      <c r="I364" s="66">
        <f t="shared" si="6"/>
        <v>45696</v>
      </c>
    </row>
    <row r="365" spans="9:9">
      <c r="I365" s="66">
        <f t="shared" si="6"/>
        <v>45697</v>
      </c>
    </row>
    <row r="366" spans="9:9">
      <c r="I366" s="66">
        <f t="shared" si="6"/>
        <v>45698</v>
      </c>
    </row>
    <row r="367" spans="9:9">
      <c r="I367" s="66">
        <f t="shared" si="6"/>
        <v>45699</v>
      </c>
    </row>
    <row r="368" spans="9:9">
      <c r="I368" s="66">
        <f t="shared" si="6"/>
        <v>45700</v>
      </c>
    </row>
    <row r="369" spans="9:9">
      <c r="I369" s="66">
        <f t="shared" si="6"/>
        <v>45701</v>
      </c>
    </row>
    <row r="370" spans="9:9">
      <c r="I370" s="66">
        <f t="shared" si="6"/>
        <v>45702</v>
      </c>
    </row>
    <row r="371" spans="9:9">
      <c r="I371" s="66">
        <f t="shared" si="6"/>
        <v>45703</v>
      </c>
    </row>
    <row r="372" spans="9:9">
      <c r="I372" s="66">
        <f t="shared" ref="I372:I416" si="7">I371+1</f>
        <v>45704</v>
      </c>
    </row>
    <row r="373" spans="9:9">
      <c r="I373" s="66">
        <f t="shared" si="7"/>
        <v>45705</v>
      </c>
    </row>
    <row r="374" spans="9:9">
      <c r="I374" s="66">
        <f t="shared" si="7"/>
        <v>45706</v>
      </c>
    </row>
    <row r="375" spans="9:9">
      <c r="I375" s="66">
        <f t="shared" si="7"/>
        <v>45707</v>
      </c>
    </row>
    <row r="376" spans="9:9">
      <c r="I376" s="66">
        <f t="shared" si="7"/>
        <v>45708</v>
      </c>
    </row>
    <row r="377" spans="9:9">
      <c r="I377" s="66">
        <f t="shared" si="7"/>
        <v>45709</v>
      </c>
    </row>
    <row r="378" spans="9:9">
      <c r="I378" s="66">
        <f t="shared" si="7"/>
        <v>45710</v>
      </c>
    </row>
    <row r="379" spans="9:9">
      <c r="I379" s="66">
        <f t="shared" si="7"/>
        <v>45711</v>
      </c>
    </row>
    <row r="380" spans="9:9">
      <c r="I380" s="66">
        <f t="shared" si="7"/>
        <v>45712</v>
      </c>
    </row>
    <row r="381" spans="9:9">
      <c r="I381" s="66">
        <f t="shared" si="7"/>
        <v>45713</v>
      </c>
    </row>
    <row r="382" spans="9:9">
      <c r="I382" s="66">
        <f t="shared" si="7"/>
        <v>45714</v>
      </c>
    </row>
    <row r="383" spans="9:9">
      <c r="I383" s="66">
        <f t="shared" si="7"/>
        <v>45715</v>
      </c>
    </row>
    <row r="384" spans="9:9">
      <c r="I384" s="66">
        <f t="shared" si="7"/>
        <v>45716</v>
      </c>
    </row>
    <row r="385" spans="9:9">
      <c r="I385" s="66">
        <f t="shared" si="7"/>
        <v>45717</v>
      </c>
    </row>
    <row r="386" spans="9:9">
      <c r="I386" s="66">
        <f t="shared" si="7"/>
        <v>45718</v>
      </c>
    </row>
    <row r="387" spans="9:9">
      <c r="I387" s="66">
        <f t="shared" si="7"/>
        <v>45719</v>
      </c>
    </row>
    <row r="388" spans="9:9">
      <c r="I388" s="66">
        <f t="shared" si="7"/>
        <v>45720</v>
      </c>
    </row>
    <row r="389" spans="9:9">
      <c r="I389" s="66">
        <f t="shared" si="7"/>
        <v>45721</v>
      </c>
    </row>
    <row r="390" spans="9:9">
      <c r="I390" s="66">
        <f t="shared" si="7"/>
        <v>45722</v>
      </c>
    </row>
    <row r="391" spans="9:9">
      <c r="I391" s="66">
        <f t="shared" si="7"/>
        <v>45723</v>
      </c>
    </row>
    <row r="392" spans="9:9">
      <c r="I392" s="66">
        <f t="shared" si="7"/>
        <v>45724</v>
      </c>
    </row>
    <row r="393" spans="9:9">
      <c r="I393" s="66">
        <f t="shared" si="7"/>
        <v>45725</v>
      </c>
    </row>
    <row r="394" spans="9:9">
      <c r="I394" s="66">
        <f t="shared" si="7"/>
        <v>45726</v>
      </c>
    </row>
    <row r="395" spans="9:9">
      <c r="I395" s="66">
        <f t="shared" si="7"/>
        <v>45727</v>
      </c>
    </row>
    <row r="396" spans="9:9">
      <c r="I396" s="66">
        <f t="shared" si="7"/>
        <v>45728</v>
      </c>
    </row>
    <row r="397" spans="9:9">
      <c r="I397" s="66">
        <f t="shared" si="7"/>
        <v>45729</v>
      </c>
    </row>
    <row r="398" spans="9:9">
      <c r="I398" s="66">
        <f t="shared" si="7"/>
        <v>45730</v>
      </c>
    </row>
    <row r="399" spans="9:9">
      <c r="I399" s="66">
        <f t="shared" si="7"/>
        <v>45731</v>
      </c>
    </row>
    <row r="400" spans="9:9">
      <c r="I400" s="66">
        <f t="shared" si="7"/>
        <v>45732</v>
      </c>
    </row>
    <row r="401" spans="9:9">
      <c r="I401" s="66">
        <f t="shared" si="7"/>
        <v>45733</v>
      </c>
    </row>
    <row r="402" spans="9:9">
      <c r="I402" s="66">
        <f t="shared" si="7"/>
        <v>45734</v>
      </c>
    </row>
    <row r="403" spans="9:9">
      <c r="I403" s="66">
        <f t="shared" si="7"/>
        <v>45735</v>
      </c>
    </row>
    <row r="404" spans="9:9">
      <c r="I404" s="66">
        <f t="shared" si="7"/>
        <v>45736</v>
      </c>
    </row>
    <row r="405" spans="9:9">
      <c r="I405" s="66">
        <f t="shared" si="7"/>
        <v>45737</v>
      </c>
    </row>
    <row r="406" spans="9:9">
      <c r="I406" s="66">
        <f t="shared" si="7"/>
        <v>45738</v>
      </c>
    </row>
    <row r="407" spans="9:9">
      <c r="I407" s="66">
        <f t="shared" si="7"/>
        <v>45739</v>
      </c>
    </row>
    <row r="408" spans="9:9">
      <c r="I408" s="66">
        <f t="shared" si="7"/>
        <v>45740</v>
      </c>
    </row>
    <row r="409" spans="9:9">
      <c r="I409" s="66">
        <f t="shared" si="7"/>
        <v>45741</v>
      </c>
    </row>
    <row r="410" spans="9:9">
      <c r="I410" s="66">
        <f t="shared" si="7"/>
        <v>45742</v>
      </c>
    </row>
    <row r="411" spans="9:9">
      <c r="I411" s="66">
        <f t="shared" si="7"/>
        <v>45743</v>
      </c>
    </row>
    <row r="412" spans="9:9">
      <c r="I412" s="66">
        <f t="shared" si="7"/>
        <v>45744</v>
      </c>
    </row>
    <row r="413" spans="9:9">
      <c r="I413" s="66">
        <f t="shared" si="7"/>
        <v>45745</v>
      </c>
    </row>
    <row r="414" spans="9:9">
      <c r="I414" s="66">
        <f t="shared" si="7"/>
        <v>45746</v>
      </c>
    </row>
    <row r="415" spans="9:9">
      <c r="I415" s="66">
        <f t="shared" si="7"/>
        <v>45747</v>
      </c>
    </row>
    <row r="416" spans="9:9">
      <c r="I416" s="66">
        <f t="shared" si="7"/>
        <v>45748</v>
      </c>
    </row>
  </sheetData>
  <mergeCells count="6">
    <mergeCell ref="F5:G5"/>
    <mergeCell ref="B9:D9"/>
    <mergeCell ref="Q10:X11"/>
    <mergeCell ref="F51:F56"/>
    <mergeCell ref="F9:F21"/>
    <mergeCell ref="F22:F50"/>
  </mergeCells>
  <phoneticPr fontId="1"/>
  <pageMargins left="0.7" right="0.7" top="0.75" bottom="0.75" header="0.3" footer="0.3"/>
  <pageSetup paperSize="9" fitToWidth="1" fitToHeight="1" orientation="portrait" usePrinterDefaults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M1005"/>
  <sheetViews>
    <sheetView zoomScale="85" zoomScaleNormal="85" workbookViewId="0">
      <pane ySplit="3" topLeftCell="A4" activePane="bottomLeft" state="frozen"/>
      <selection pane="bottomLeft" activeCell="I9" sqref="I9"/>
    </sheetView>
  </sheetViews>
  <sheetFormatPr defaultRowHeight="18"/>
  <cols>
    <col min="1" max="3" width="11.58203125" customWidth="1"/>
    <col min="4" max="4" width="95.9140625" customWidth="1"/>
    <col min="5" max="7" width="11.58203125" style="88" customWidth="1"/>
  </cols>
  <sheetData>
    <row r="1" spans="1:39" ht="72.5" customHeight="1">
      <c r="A1" s="89" t="str">
        <f>IF(カスタマイズ!B5="","",カスタマイズ!B5)</f>
        <v>令和</v>
      </c>
      <c r="B1" s="95">
        <f>IF(カスタマイズ!C5="","",カスタマイズ!C5)</f>
        <v>6</v>
      </c>
      <c r="D1" s="102" t="s">
        <v>53</v>
      </c>
      <c r="E1" s="106"/>
      <c r="F1" s="106"/>
      <c r="G1" s="106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</row>
    <row r="2" spans="1:39" ht="16" customHeight="1">
      <c r="A2" s="90" t="s">
        <v>0</v>
      </c>
      <c r="B2" s="96" t="s">
        <v>46</v>
      </c>
      <c r="C2" s="96"/>
      <c r="D2" s="103" t="s">
        <v>15</v>
      </c>
      <c r="E2" s="107" t="s">
        <v>76</v>
      </c>
      <c r="F2" s="107" t="s">
        <v>77</v>
      </c>
      <c r="G2" s="112" t="s">
        <v>23</v>
      </c>
      <c r="H2" s="94"/>
      <c r="I2" s="116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</row>
    <row r="3" spans="1:39">
      <c r="A3" s="91"/>
      <c r="B3" s="97" t="s">
        <v>78</v>
      </c>
      <c r="C3" s="97" t="s">
        <v>79</v>
      </c>
      <c r="D3" s="104"/>
      <c r="E3" s="108"/>
      <c r="F3" s="108"/>
      <c r="G3" s="113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</row>
    <row r="4" spans="1:39">
      <c r="A4" s="92">
        <f>カスタマイズ!K5</f>
        <v>45383</v>
      </c>
      <c r="B4" s="98" t="s">
        <v>27</v>
      </c>
      <c r="C4" s="100"/>
      <c r="D4" s="100" t="s">
        <v>14</v>
      </c>
      <c r="E4" s="109">
        <f>カスタマイズ!B9</f>
        <v>200000</v>
      </c>
      <c r="F4" s="109"/>
      <c r="G4" s="114">
        <f>E4-F4</f>
        <v>200000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</row>
    <row r="5" spans="1:39">
      <c r="A5" s="92"/>
      <c r="B5" s="98"/>
      <c r="C5" s="100"/>
      <c r="D5" s="100"/>
      <c r="E5" s="109"/>
      <c r="F5" s="109"/>
      <c r="G5" s="114">
        <f t="shared" ref="G5:G68" si="0">G4+E5-F5</f>
        <v>200000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>
      <c r="A6" s="92"/>
      <c r="B6" s="98"/>
      <c r="C6" s="100"/>
      <c r="D6" s="100"/>
      <c r="E6" s="109"/>
      <c r="F6" s="109"/>
      <c r="G6" s="114">
        <f t="shared" si="0"/>
        <v>200000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</row>
    <row r="7" spans="1:39">
      <c r="A7" s="92"/>
      <c r="B7" s="98"/>
      <c r="C7" s="100"/>
      <c r="D7" s="100"/>
      <c r="E7" s="109"/>
      <c r="F7" s="109"/>
      <c r="G7" s="114">
        <f t="shared" si="0"/>
        <v>200000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</row>
    <row r="8" spans="1:39">
      <c r="A8" s="92"/>
      <c r="B8" s="98"/>
      <c r="C8" s="100"/>
      <c r="D8" s="100"/>
      <c r="E8" s="109"/>
      <c r="F8" s="109"/>
      <c r="G8" s="114">
        <f t="shared" si="0"/>
        <v>200000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</row>
    <row r="9" spans="1:39">
      <c r="A9" s="92"/>
      <c r="B9" s="98"/>
      <c r="C9" s="100"/>
      <c r="D9" s="100"/>
      <c r="E9" s="109"/>
      <c r="F9" s="109"/>
      <c r="G9" s="114">
        <f t="shared" si="0"/>
        <v>200000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</row>
    <row r="10" spans="1:39">
      <c r="A10" s="92"/>
      <c r="B10" s="98"/>
      <c r="C10" s="100"/>
      <c r="D10" s="100"/>
      <c r="E10" s="109"/>
      <c r="F10" s="109"/>
      <c r="G10" s="114">
        <f t="shared" si="0"/>
        <v>200000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</row>
    <row r="11" spans="1:39">
      <c r="A11" s="92"/>
      <c r="B11" s="98"/>
      <c r="C11" s="100"/>
      <c r="D11" s="100"/>
      <c r="E11" s="109"/>
      <c r="F11" s="109"/>
      <c r="G11" s="114">
        <f t="shared" si="0"/>
        <v>200000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</row>
    <row r="12" spans="1:39">
      <c r="A12" s="92"/>
      <c r="B12" s="98"/>
      <c r="C12" s="100"/>
      <c r="D12" s="100"/>
      <c r="E12" s="109"/>
      <c r="F12" s="109"/>
      <c r="G12" s="114">
        <f t="shared" si="0"/>
        <v>200000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</row>
    <row r="13" spans="1:39">
      <c r="A13" s="92"/>
      <c r="B13" s="98"/>
      <c r="C13" s="100"/>
      <c r="D13" s="100"/>
      <c r="E13" s="109"/>
      <c r="F13" s="109"/>
      <c r="G13" s="114">
        <f t="shared" si="0"/>
        <v>200000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</row>
    <row r="14" spans="1:39">
      <c r="A14" s="92"/>
      <c r="B14" s="98"/>
      <c r="C14" s="100"/>
      <c r="D14" s="100"/>
      <c r="E14" s="109"/>
      <c r="F14" s="109"/>
      <c r="G14" s="114">
        <f t="shared" si="0"/>
        <v>200000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</row>
    <row r="15" spans="1:39">
      <c r="A15" s="92"/>
      <c r="B15" s="98"/>
      <c r="C15" s="100"/>
      <c r="D15" s="100"/>
      <c r="E15" s="109"/>
      <c r="F15" s="109"/>
      <c r="G15" s="114">
        <f t="shared" si="0"/>
        <v>200000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</row>
    <row r="16" spans="1:39">
      <c r="A16" s="92"/>
      <c r="B16" s="98"/>
      <c r="C16" s="100"/>
      <c r="D16" s="100"/>
      <c r="E16" s="109"/>
      <c r="F16" s="109"/>
      <c r="G16" s="114">
        <f t="shared" si="0"/>
        <v>200000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</row>
    <row r="17" spans="1:39">
      <c r="A17" s="92"/>
      <c r="B17" s="98"/>
      <c r="C17" s="100"/>
      <c r="D17" s="100"/>
      <c r="E17" s="109"/>
      <c r="F17" s="109"/>
      <c r="G17" s="114">
        <f t="shared" si="0"/>
        <v>200000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</row>
    <row r="18" spans="1:39">
      <c r="A18" s="92"/>
      <c r="B18" s="98"/>
      <c r="C18" s="100"/>
      <c r="D18" s="100"/>
      <c r="E18" s="109"/>
      <c r="F18" s="109"/>
      <c r="G18" s="114">
        <f t="shared" si="0"/>
        <v>200000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</row>
    <row r="19" spans="1:39">
      <c r="A19" s="92"/>
      <c r="B19" s="98"/>
      <c r="C19" s="100"/>
      <c r="D19" s="100"/>
      <c r="E19" s="109"/>
      <c r="F19" s="109"/>
      <c r="G19" s="114">
        <f t="shared" si="0"/>
        <v>200000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</row>
    <row r="20" spans="1:39">
      <c r="A20" s="92"/>
      <c r="B20" s="98"/>
      <c r="C20" s="100"/>
      <c r="D20" s="100"/>
      <c r="E20" s="109"/>
      <c r="F20" s="109"/>
      <c r="G20" s="114">
        <f t="shared" si="0"/>
        <v>200000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</row>
    <row r="21" spans="1:39">
      <c r="A21" s="92"/>
      <c r="B21" s="98"/>
      <c r="C21" s="100"/>
      <c r="D21" s="100"/>
      <c r="E21" s="109"/>
      <c r="F21" s="109"/>
      <c r="G21" s="114">
        <f t="shared" si="0"/>
        <v>200000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</row>
    <row r="22" spans="1:39">
      <c r="A22" s="92"/>
      <c r="B22" s="98"/>
      <c r="C22" s="100"/>
      <c r="D22" s="100"/>
      <c r="E22" s="109"/>
      <c r="F22" s="109"/>
      <c r="G22" s="114">
        <f t="shared" si="0"/>
        <v>200000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</row>
    <row r="23" spans="1:39">
      <c r="A23" s="92"/>
      <c r="B23" s="98"/>
      <c r="C23" s="100"/>
      <c r="D23" s="100"/>
      <c r="E23" s="109"/>
      <c r="F23" s="109"/>
      <c r="G23" s="114">
        <f t="shared" si="0"/>
        <v>200000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</row>
    <row r="24" spans="1:39">
      <c r="A24" s="92"/>
      <c r="B24" s="98"/>
      <c r="C24" s="100"/>
      <c r="D24" s="100"/>
      <c r="E24" s="109"/>
      <c r="F24" s="109"/>
      <c r="G24" s="114">
        <f t="shared" si="0"/>
        <v>200000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</row>
    <row r="25" spans="1:39">
      <c r="A25" s="92"/>
      <c r="B25" s="98"/>
      <c r="C25" s="100"/>
      <c r="D25" s="100"/>
      <c r="E25" s="109"/>
      <c r="F25" s="109"/>
      <c r="G25" s="114">
        <f t="shared" si="0"/>
        <v>200000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</row>
    <row r="26" spans="1:39">
      <c r="A26" s="92"/>
      <c r="B26" s="98"/>
      <c r="C26" s="100"/>
      <c r="D26" s="100"/>
      <c r="E26" s="109"/>
      <c r="F26" s="109"/>
      <c r="G26" s="114">
        <f t="shared" si="0"/>
        <v>200000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</row>
    <row r="27" spans="1:39">
      <c r="A27" s="92"/>
      <c r="B27" s="98"/>
      <c r="C27" s="100"/>
      <c r="D27" s="100"/>
      <c r="E27" s="109"/>
      <c r="F27" s="109"/>
      <c r="G27" s="114">
        <f t="shared" si="0"/>
        <v>200000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</row>
    <row r="28" spans="1:39">
      <c r="A28" s="92"/>
      <c r="B28" s="98"/>
      <c r="C28" s="100"/>
      <c r="D28" s="100"/>
      <c r="E28" s="109"/>
      <c r="F28" s="109"/>
      <c r="G28" s="114">
        <f t="shared" si="0"/>
        <v>200000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</row>
    <row r="29" spans="1:39">
      <c r="A29" s="92"/>
      <c r="B29" s="98"/>
      <c r="C29" s="100"/>
      <c r="D29" s="100"/>
      <c r="E29" s="109"/>
      <c r="F29" s="109"/>
      <c r="G29" s="114">
        <f t="shared" si="0"/>
        <v>200000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</row>
    <row r="30" spans="1:39">
      <c r="A30" s="92"/>
      <c r="B30" s="98"/>
      <c r="C30" s="100"/>
      <c r="D30" s="100"/>
      <c r="E30" s="109"/>
      <c r="F30" s="109"/>
      <c r="G30" s="114">
        <f t="shared" si="0"/>
        <v>200000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</row>
    <row r="31" spans="1:39">
      <c r="A31" s="92"/>
      <c r="B31" s="98"/>
      <c r="C31" s="100"/>
      <c r="D31" s="100"/>
      <c r="E31" s="109"/>
      <c r="F31" s="109"/>
      <c r="G31" s="114">
        <f t="shared" si="0"/>
        <v>200000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</row>
    <row r="32" spans="1:39">
      <c r="A32" s="92"/>
      <c r="B32" s="98"/>
      <c r="C32" s="100"/>
      <c r="D32" s="100"/>
      <c r="E32" s="109"/>
      <c r="F32" s="109"/>
      <c r="G32" s="114">
        <f t="shared" si="0"/>
        <v>200000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</row>
    <row r="33" spans="1:39">
      <c r="A33" s="92"/>
      <c r="B33" s="98"/>
      <c r="C33" s="100"/>
      <c r="D33" s="100"/>
      <c r="E33" s="109"/>
      <c r="F33" s="109"/>
      <c r="G33" s="114">
        <f t="shared" si="0"/>
        <v>200000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</row>
    <row r="34" spans="1:39">
      <c r="A34" s="92"/>
      <c r="B34" s="98"/>
      <c r="C34" s="100"/>
      <c r="D34" s="100"/>
      <c r="E34" s="109"/>
      <c r="F34" s="109"/>
      <c r="G34" s="114">
        <f t="shared" si="0"/>
        <v>200000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</row>
    <row r="35" spans="1:39">
      <c r="A35" s="92"/>
      <c r="B35" s="98"/>
      <c r="C35" s="100"/>
      <c r="D35" s="100"/>
      <c r="E35" s="109"/>
      <c r="F35" s="109"/>
      <c r="G35" s="114">
        <f t="shared" si="0"/>
        <v>200000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</row>
    <row r="36" spans="1:39">
      <c r="A36" s="92"/>
      <c r="B36" s="98"/>
      <c r="C36" s="100"/>
      <c r="D36" s="100"/>
      <c r="E36" s="109"/>
      <c r="F36" s="109"/>
      <c r="G36" s="114">
        <f t="shared" si="0"/>
        <v>200000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</row>
    <row r="37" spans="1:39">
      <c r="A37" s="92"/>
      <c r="B37" s="98"/>
      <c r="C37" s="100"/>
      <c r="D37" s="100"/>
      <c r="E37" s="109"/>
      <c r="F37" s="109"/>
      <c r="G37" s="114">
        <f t="shared" si="0"/>
        <v>200000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</row>
    <row r="38" spans="1:39">
      <c r="A38" s="92"/>
      <c r="B38" s="98"/>
      <c r="C38" s="100"/>
      <c r="D38" s="100"/>
      <c r="E38" s="109"/>
      <c r="F38" s="109"/>
      <c r="G38" s="114">
        <f t="shared" si="0"/>
        <v>200000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</row>
    <row r="39" spans="1:39">
      <c r="A39" s="92"/>
      <c r="B39" s="98"/>
      <c r="C39" s="100"/>
      <c r="D39" s="100"/>
      <c r="E39" s="109"/>
      <c r="F39" s="109"/>
      <c r="G39" s="114">
        <f t="shared" si="0"/>
        <v>200000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</row>
    <row r="40" spans="1:39">
      <c r="A40" s="92"/>
      <c r="B40" s="98"/>
      <c r="C40" s="100"/>
      <c r="D40" s="100"/>
      <c r="E40" s="109"/>
      <c r="F40" s="109"/>
      <c r="G40" s="114">
        <f t="shared" si="0"/>
        <v>200000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</row>
    <row r="41" spans="1:39">
      <c r="A41" s="92"/>
      <c r="B41" s="98"/>
      <c r="C41" s="100"/>
      <c r="D41" s="100"/>
      <c r="E41" s="109"/>
      <c r="F41" s="109"/>
      <c r="G41" s="114">
        <f t="shared" si="0"/>
        <v>200000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</row>
    <row r="42" spans="1:39">
      <c r="A42" s="92"/>
      <c r="B42" s="98"/>
      <c r="C42" s="100"/>
      <c r="D42" s="100"/>
      <c r="E42" s="109"/>
      <c r="F42" s="109"/>
      <c r="G42" s="114">
        <f t="shared" si="0"/>
        <v>200000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</row>
    <row r="43" spans="1:39">
      <c r="A43" s="92"/>
      <c r="B43" s="98"/>
      <c r="C43" s="100"/>
      <c r="D43" s="100"/>
      <c r="E43" s="109"/>
      <c r="F43" s="109"/>
      <c r="G43" s="114">
        <f t="shared" si="0"/>
        <v>200000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</row>
    <row r="44" spans="1:39">
      <c r="A44" s="92"/>
      <c r="B44" s="98"/>
      <c r="C44" s="100"/>
      <c r="D44" s="100"/>
      <c r="E44" s="109"/>
      <c r="F44" s="109"/>
      <c r="G44" s="114">
        <f t="shared" si="0"/>
        <v>200000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</row>
    <row r="45" spans="1:39">
      <c r="A45" s="92"/>
      <c r="B45" s="98"/>
      <c r="C45" s="100"/>
      <c r="D45" s="100"/>
      <c r="E45" s="109"/>
      <c r="F45" s="109"/>
      <c r="G45" s="114">
        <f t="shared" si="0"/>
        <v>200000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</row>
    <row r="46" spans="1:39">
      <c r="A46" s="92"/>
      <c r="B46" s="98"/>
      <c r="C46" s="100"/>
      <c r="D46" s="100"/>
      <c r="E46" s="109"/>
      <c r="F46" s="109"/>
      <c r="G46" s="114">
        <f t="shared" si="0"/>
        <v>200000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</row>
    <row r="47" spans="1:39">
      <c r="A47" s="92"/>
      <c r="B47" s="98"/>
      <c r="C47" s="100"/>
      <c r="D47" s="100"/>
      <c r="E47" s="109"/>
      <c r="F47" s="109"/>
      <c r="G47" s="114">
        <f t="shared" si="0"/>
        <v>200000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</row>
    <row r="48" spans="1:39">
      <c r="A48" s="92"/>
      <c r="B48" s="98"/>
      <c r="C48" s="100"/>
      <c r="D48" s="100"/>
      <c r="E48" s="109"/>
      <c r="F48" s="109"/>
      <c r="G48" s="114">
        <f t="shared" si="0"/>
        <v>200000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</row>
    <row r="49" spans="1:39">
      <c r="A49" s="92"/>
      <c r="B49" s="98"/>
      <c r="C49" s="100"/>
      <c r="D49" s="100"/>
      <c r="E49" s="109"/>
      <c r="F49" s="109"/>
      <c r="G49" s="114">
        <f t="shared" si="0"/>
        <v>200000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</row>
    <row r="50" spans="1:39">
      <c r="A50" s="92"/>
      <c r="B50" s="98"/>
      <c r="C50" s="100"/>
      <c r="D50" s="100"/>
      <c r="E50" s="109"/>
      <c r="F50" s="109"/>
      <c r="G50" s="114">
        <f t="shared" si="0"/>
        <v>200000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</row>
    <row r="51" spans="1:39">
      <c r="A51" s="92"/>
      <c r="B51" s="98"/>
      <c r="C51" s="100"/>
      <c r="D51" s="100"/>
      <c r="E51" s="109"/>
      <c r="F51" s="109"/>
      <c r="G51" s="114">
        <f t="shared" si="0"/>
        <v>200000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</row>
    <row r="52" spans="1:39">
      <c r="A52" s="92"/>
      <c r="B52" s="98"/>
      <c r="C52" s="100"/>
      <c r="D52" s="100"/>
      <c r="E52" s="109"/>
      <c r="F52" s="109"/>
      <c r="G52" s="114">
        <f t="shared" si="0"/>
        <v>200000</v>
      </c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</row>
    <row r="53" spans="1:39">
      <c r="A53" s="92"/>
      <c r="B53" s="98"/>
      <c r="C53" s="100"/>
      <c r="D53" s="100"/>
      <c r="E53" s="109"/>
      <c r="F53" s="109"/>
      <c r="G53" s="114">
        <f t="shared" si="0"/>
        <v>200000</v>
      </c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</row>
    <row r="54" spans="1:39">
      <c r="A54" s="92"/>
      <c r="B54" s="98"/>
      <c r="C54" s="100"/>
      <c r="D54" s="100"/>
      <c r="E54" s="109"/>
      <c r="F54" s="109"/>
      <c r="G54" s="114">
        <f t="shared" si="0"/>
        <v>200000</v>
      </c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</row>
    <row r="55" spans="1:39">
      <c r="A55" s="92"/>
      <c r="B55" s="98"/>
      <c r="C55" s="100"/>
      <c r="D55" s="100"/>
      <c r="E55" s="109"/>
      <c r="F55" s="109"/>
      <c r="G55" s="114">
        <f t="shared" si="0"/>
        <v>200000</v>
      </c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</row>
    <row r="56" spans="1:39">
      <c r="A56" s="92"/>
      <c r="B56" s="98"/>
      <c r="C56" s="100"/>
      <c r="D56" s="100"/>
      <c r="E56" s="109"/>
      <c r="F56" s="109"/>
      <c r="G56" s="114">
        <f t="shared" si="0"/>
        <v>200000</v>
      </c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</row>
    <row r="57" spans="1:39">
      <c r="A57" s="92"/>
      <c r="B57" s="98"/>
      <c r="C57" s="100"/>
      <c r="D57" s="100"/>
      <c r="E57" s="109"/>
      <c r="F57" s="109"/>
      <c r="G57" s="114">
        <f t="shared" si="0"/>
        <v>200000</v>
      </c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</row>
    <row r="58" spans="1:39">
      <c r="A58" s="92"/>
      <c r="B58" s="98"/>
      <c r="C58" s="100"/>
      <c r="D58" s="100"/>
      <c r="E58" s="109"/>
      <c r="F58" s="109"/>
      <c r="G58" s="114">
        <f t="shared" si="0"/>
        <v>200000</v>
      </c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1:39">
      <c r="A59" s="92"/>
      <c r="B59" s="98"/>
      <c r="C59" s="100"/>
      <c r="D59" s="100"/>
      <c r="E59" s="109"/>
      <c r="F59" s="109"/>
      <c r="G59" s="114">
        <f t="shared" si="0"/>
        <v>200000</v>
      </c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1:39">
      <c r="A60" s="92"/>
      <c r="B60" s="98"/>
      <c r="C60" s="100"/>
      <c r="D60" s="100"/>
      <c r="E60" s="109"/>
      <c r="F60" s="109"/>
      <c r="G60" s="114">
        <f t="shared" si="0"/>
        <v>200000</v>
      </c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1:39">
      <c r="A61" s="92"/>
      <c r="B61" s="98"/>
      <c r="C61" s="100"/>
      <c r="D61" s="100"/>
      <c r="E61" s="109"/>
      <c r="F61" s="109"/>
      <c r="G61" s="114">
        <f t="shared" si="0"/>
        <v>200000</v>
      </c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1:39">
      <c r="A62" s="92"/>
      <c r="B62" s="98"/>
      <c r="C62" s="100"/>
      <c r="D62" s="100"/>
      <c r="E62" s="109"/>
      <c r="F62" s="109"/>
      <c r="G62" s="114">
        <f t="shared" si="0"/>
        <v>200000</v>
      </c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1:39">
      <c r="A63" s="92"/>
      <c r="B63" s="98"/>
      <c r="C63" s="100"/>
      <c r="D63" s="100"/>
      <c r="E63" s="109"/>
      <c r="F63" s="109"/>
      <c r="G63" s="114">
        <f t="shared" si="0"/>
        <v>200000</v>
      </c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1:39">
      <c r="A64" s="92"/>
      <c r="B64" s="98"/>
      <c r="C64" s="100"/>
      <c r="D64" s="100"/>
      <c r="E64" s="109"/>
      <c r="F64" s="109"/>
      <c r="G64" s="114">
        <f t="shared" si="0"/>
        <v>200000</v>
      </c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1:39">
      <c r="A65" s="92"/>
      <c r="B65" s="98"/>
      <c r="C65" s="100"/>
      <c r="D65" s="100"/>
      <c r="E65" s="109"/>
      <c r="F65" s="109"/>
      <c r="G65" s="114">
        <f t="shared" si="0"/>
        <v>200000</v>
      </c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1:39">
      <c r="A66" s="92"/>
      <c r="B66" s="98"/>
      <c r="C66" s="100"/>
      <c r="D66" s="100"/>
      <c r="E66" s="109"/>
      <c r="F66" s="109"/>
      <c r="G66" s="114">
        <f t="shared" si="0"/>
        <v>200000</v>
      </c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1:39">
      <c r="A67" s="92"/>
      <c r="B67" s="98"/>
      <c r="C67" s="100"/>
      <c r="D67" s="100"/>
      <c r="E67" s="109"/>
      <c r="F67" s="109"/>
      <c r="G67" s="114">
        <f t="shared" si="0"/>
        <v>200000</v>
      </c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1:39">
      <c r="A68" s="92"/>
      <c r="B68" s="98"/>
      <c r="C68" s="100"/>
      <c r="D68" s="100"/>
      <c r="E68" s="109"/>
      <c r="F68" s="109"/>
      <c r="G68" s="114">
        <f t="shared" si="0"/>
        <v>200000</v>
      </c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1:39">
      <c r="A69" s="92"/>
      <c r="B69" s="98"/>
      <c r="C69" s="100"/>
      <c r="D69" s="100"/>
      <c r="E69" s="109"/>
      <c r="F69" s="109"/>
      <c r="G69" s="114">
        <f t="shared" ref="G69:G132" si="1">G68+E69-F69</f>
        <v>200000</v>
      </c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1:39">
      <c r="A70" s="92"/>
      <c r="B70" s="98"/>
      <c r="C70" s="100"/>
      <c r="D70" s="100"/>
      <c r="E70" s="109"/>
      <c r="F70" s="109"/>
      <c r="G70" s="114">
        <f t="shared" si="1"/>
        <v>200000</v>
      </c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1:39">
      <c r="A71" s="92"/>
      <c r="B71" s="98"/>
      <c r="C71" s="100"/>
      <c r="D71" s="100"/>
      <c r="E71" s="109"/>
      <c r="F71" s="109"/>
      <c r="G71" s="114">
        <f t="shared" si="1"/>
        <v>200000</v>
      </c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1:39">
      <c r="A72" s="92"/>
      <c r="B72" s="98"/>
      <c r="C72" s="100"/>
      <c r="D72" s="100"/>
      <c r="E72" s="109"/>
      <c r="F72" s="109"/>
      <c r="G72" s="114">
        <f t="shared" si="1"/>
        <v>200000</v>
      </c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1:39">
      <c r="A73" s="92"/>
      <c r="B73" s="98"/>
      <c r="C73" s="100"/>
      <c r="D73" s="100"/>
      <c r="E73" s="109"/>
      <c r="F73" s="109"/>
      <c r="G73" s="114">
        <f t="shared" si="1"/>
        <v>200000</v>
      </c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</row>
    <row r="74" spans="1:39">
      <c r="A74" s="92"/>
      <c r="B74" s="98"/>
      <c r="C74" s="100"/>
      <c r="D74" s="100"/>
      <c r="E74" s="109"/>
      <c r="F74" s="109"/>
      <c r="G74" s="114">
        <f t="shared" si="1"/>
        <v>200000</v>
      </c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</row>
    <row r="75" spans="1:39">
      <c r="A75" s="92"/>
      <c r="B75" s="98"/>
      <c r="C75" s="100"/>
      <c r="D75" s="100"/>
      <c r="E75" s="109"/>
      <c r="F75" s="109"/>
      <c r="G75" s="114">
        <f t="shared" si="1"/>
        <v>200000</v>
      </c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</row>
    <row r="76" spans="1:39">
      <c r="A76" s="92"/>
      <c r="B76" s="98"/>
      <c r="C76" s="100"/>
      <c r="D76" s="100"/>
      <c r="E76" s="109"/>
      <c r="F76" s="109"/>
      <c r="G76" s="114">
        <f t="shared" si="1"/>
        <v>200000</v>
      </c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</row>
    <row r="77" spans="1:39">
      <c r="A77" s="92"/>
      <c r="B77" s="98"/>
      <c r="C77" s="100"/>
      <c r="D77" s="100"/>
      <c r="E77" s="109"/>
      <c r="F77" s="109"/>
      <c r="G77" s="114">
        <f t="shared" si="1"/>
        <v>200000</v>
      </c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</row>
    <row r="78" spans="1:39">
      <c r="A78" s="92"/>
      <c r="B78" s="98"/>
      <c r="C78" s="100"/>
      <c r="D78" s="100"/>
      <c r="E78" s="109"/>
      <c r="F78" s="109"/>
      <c r="G78" s="114">
        <f t="shared" si="1"/>
        <v>200000</v>
      </c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</row>
    <row r="79" spans="1:39">
      <c r="A79" s="92"/>
      <c r="B79" s="98"/>
      <c r="C79" s="100"/>
      <c r="D79" s="100"/>
      <c r="E79" s="109"/>
      <c r="F79" s="109"/>
      <c r="G79" s="114">
        <f t="shared" si="1"/>
        <v>200000</v>
      </c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</row>
    <row r="80" spans="1:39">
      <c r="A80" s="92"/>
      <c r="B80" s="98"/>
      <c r="C80" s="100"/>
      <c r="D80" s="100"/>
      <c r="E80" s="109"/>
      <c r="F80" s="109"/>
      <c r="G80" s="114">
        <f t="shared" si="1"/>
        <v>200000</v>
      </c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1:39">
      <c r="A81" s="92"/>
      <c r="B81" s="98"/>
      <c r="C81" s="100"/>
      <c r="D81" s="100"/>
      <c r="E81" s="109"/>
      <c r="F81" s="109"/>
      <c r="G81" s="114">
        <f t="shared" si="1"/>
        <v>200000</v>
      </c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1:39">
      <c r="A82" s="92"/>
      <c r="B82" s="98"/>
      <c r="C82" s="100"/>
      <c r="D82" s="100"/>
      <c r="E82" s="109"/>
      <c r="F82" s="109"/>
      <c r="G82" s="114">
        <f t="shared" si="1"/>
        <v>200000</v>
      </c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1:39">
      <c r="A83" s="92"/>
      <c r="B83" s="98"/>
      <c r="C83" s="100"/>
      <c r="D83" s="100"/>
      <c r="E83" s="109"/>
      <c r="F83" s="109"/>
      <c r="G83" s="114">
        <f t="shared" si="1"/>
        <v>200000</v>
      </c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1:39">
      <c r="A84" s="92"/>
      <c r="B84" s="98"/>
      <c r="C84" s="100"/>
      <c r="D84" s="100"/>
      <c r="E84" s="109"/>
      <c r="F84" s="109"/>
      <c r="G84" s="114">
        <f t="shared" si="1"/>
        <v>200000</v>
      </c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1:39">
      <c r="A85" s="92"/>
      <c r="B85" s="98"/>
      <c r="C85" s="100"/>
      <c r="D85" s="100"/>
      <c r="E85" s="109"/>
      <c r="F85" s="109"/>
      <c r="G85" s="114">
        <f t="shared" si="1"/>
        <v>200000</v>
      </c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1:39">
      <c r="A86" s="92"/>
      <c r="B86" s="98"/>
      <c r="C86" s="100"/>
      <c r="D86" s="100"/>
      <c r="E86" s="109"/>
      <c r="F86" s="109"/>
      <c r="G86" s="114">
        <f t="shared" si="1"/>
        <v>200000</v>
      </c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1:39">
      <c r="A87" s="92"/>
      <c r="B87" s="98"/>
      <c r="C87" s="100"/>
      <c r="D87" s="100"/>
      <c r="E87" s="109"/>
      <c r="F87" s="109"/>
      <c r="G87" s="114">
        <f t="shared" si="1"/>
        <v>200000</v>
      </c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1:39">
      <c r="A88" s="92"/>
      <c r="B88" s="98"/>
      <c r="C88" s="100"/>
      <c r="D88" s="100"/>
      <c r="E88" s="109"/>
      <c r="F88" s="109"/>
      <c r="G88" s="114">
        <f t="shared" si="1"/>
        <v>200000</v>
      </c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1:39">
      <c r="A89" s="92"/>
      <c r="B89" s="98"/>
      <c r="C89" s="100"/>
      <c r="D89" s="100"/>
      <c r="E89" s="109"/>
      <c r="F89" s="109"/>
      <c r="G89" s="114">
        <f t="shared" si="1"/>
        <v>200000</v>
      </c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1:39">
      <c r="A90" s="92"/>
      <c r="B90" s="98"/>
      <c r="C90" s="100"/>
      <c r="D90" s="100"/>
      <c r="E90" s="109"/>
      <c r="F90" s="109"/>
      <c r="G90" s="114">
        <f t="shared" si="1"/>
        <v>200000</v>
      </c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</row>
    <row r="91" spans="1:39">
      <c r="A91" s="92"/>
      <c r="B91" s="98"/>
      <c r="C91" s="100"/>
      <c r="D91" s="100"/>
      <c r="E91" s="109"/>
      <c r="F91" s="109"/>
      <c r="G91" s="114">
        <f t="shared" si="1"/>
        <v>200000</v>
      </c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</row>
    <row r="92" spans="1:39">
      <c r="A92" s="92"/>
      <c r="B92" s="98"/>
      <c r="C92" s="100"/>
      <c r="D92" s="100"/>
      <c r="E92" s="109"/>
      <c r="F92" s="109"/>
      <c r="G92" s="114">
        <f t="shared" si="1"/>
        <v>200000</v>
      </c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</row>
    <row r="93" spans="1:39">
      <c r="A93" s="92"/>
      <c r="B93" s="98"/>
      <c r="C93" s="100"/>
      <c r="D93" s="100"/>
      <c r="E93" s="109"/>
      <c r="F93" s="109"/>
      <c r="G93" s="114">
        <f t="shared" si="1"/>
        <v>200000</v>
      </c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</row>
    <row r="94" spans="1:39">
      <c r="A94" s="92"/>
      <c r="B94" s="98"/>
      <c r="C94" s="100"/>
      <c r="D94" s="100"/>
      <c r="E94" s="109"/>
      <c r="F94" s="109"/>
      <c r="G94" s="114">
        <f t="shared" si="1"/>
        <v>200000</v>
      </c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</row>
    <row r="95" spans="1:39">
      <c r="A95" s="92"/>
      <c r="B95" s="98"/>
      <c r="C95" s="100"/>
      <c r="D95" s="100"/>
      <c r="E95" s="109"/>
      <c r="F95" s="109"/>
      <c r="G95" s="114">
        <f t="shared" si="1"/>
        <v>200000</v>
      </c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</row>
    <row r="96" spans="1:39">
      <c r="A96" s="92"/>
      <c r="B96" s="98"/>
      <c r="C96" s="100"/>
      <c r="D96" s="100"/>
      <c r="E96" s="109"/>
      <c r="F96" s="109"/>
      <c r="G96" s="114">
        <f t="shared" si="1"/>
        <v>200000</v>
      </c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</row>
    <row r="97" spans="1:39">
      <c r="A97" s="92"/>
      <c r="B97" s="98"/>
      <c r="C97" s="100"/>
      <c r="D97" s="100"/>
      <c r="E97" s="109"/>
      <c r="F97" s="109"/>
      <c r="G97" s="114">
        <f t="shared" si="1"/>
        <v>200000</v>
      </c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</row>
    <row r="98" spans="1:39">
      <c r="A98" s="92"/>
      <c r="B98" s="98"/>
      <c r="C98" s="100"/>
      <c r="D98" s="100"/>
      <c r="E98" s="109"/>
      <c r="F98" s="109"/>
      <c r="G98" s="114">
        <f t="shared" si="1"/>
        <v>200000</v>
      </c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</row>
    <row r="99" spans="1:39">
      <c r="A99" s="92"/>
      <c r="B99" s="98"/>
      <c r="C99" s="100"/>
      <c r="D99" s="100"/>
      <c r="E99" s="109"/>
      <c r="F99" s="109"/>
      <c r="G99" s="114">
        <f t="shared" si="1"/>
        <v>200000</v>
      </c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</row>
    <row r="100" spans="1:39">
      <c r="A100" s="92"/>
      <c r="B100" s="98"/>
      <c r="C100" s="100"/>
      <c r="D100" s="100"/>
      <c r="E100" s="109"/>
      <c r="F100" s="109"/>
      <c r="G100" s="114">
        <f t="shared" si="1"/>
        <v>200000</v>
      </c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</row>
    <row r="101" spans="1:39">
      <c r="A101" s="92"/>
      <c r="B101" s="98"/>
      <c r="C101" s="100"/>
      <c r="D101" s="100"/>
      <c r="E101" s="109"/>
      <c r="F101" s="109"/>
      <c r="G101" s="114">
        <f t="shared" si="1"/>
        <v>200000</v>
      </c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</row>
    <row r="102" spans="1:39">
      <c r="A102" s="92"/>
      <c r="B102" s="98"/>
      <c r="C102" s="100"/>
      <c r="D102" s="100"/>
      <c r="E102" s="109"/>
      <c r="F102" s="109"/>
      <c r="G102" s="114">
        <f t="shared" si="1"/>
        <v>200000</v>
      </c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</row>
    <row r="103" spans="1:39">
      <c r="A103" s="92"/>
      <c r="B103" s="98"/>
      <c r="C103" s="100"/>
      <c r="D103" s="100"/>
      <c r="E103" s="109"/>
      <c r="F103" s="109"/>
      <c r="G103" s="114">
        <f t="shared" si="1"/>
        <v>200000</v>
      </c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</row>
    <row r="104" spans="1:39">
      <c r="A104" s="92"/>
      <c r="B104" s="98"/>
      <c r="C104" s="100"/>
      <c r="D104" s="100"/>
      <c r="E104" s="109"/>
      <c r="F104" s="109"/>
      <c r="G104" s="114">
        <f t="shared" si="1"/>
        <v>200000</v>
      </c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</row>
    <row r="105" spans="1:39">
      <c r="A105" s="92"/>
      <c r="B105" s="98"/>
      <c r="C105" s="100"/>
      <c r="D105" s="100"/>
      <c r="E105" s="109"/>
      <c r="F105" s="109"/>
      <c r="G105" s="114">
        <f t="shared" si="1"/>
        <v>200000</v>
      </c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</row>
    <row r="106" spans="1:39">
      <c r="A106" s="92"/>
      <c r="B106" s="98"/>
      <c r="C106" s="100"/>
      <c r="D106" s="100"/>
      <c r="E106" s="109"/>
      <c r="F106" s="109"/>
      <c r="G106" s="114">
        <f t="shared" si="1"/>
        <v>200000</v>
      </c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</row>
    <row r="107" spans="1:39">
      <c r="A107" s="92"/>
      <c r="B107" s="98"/>
      <c r="C107" s="100"/>
      <c r="D107" s="100"/>
      <c r="E107" s="109"/>
      <c r="F107" s="109"/>
      <c r="G107" s="114">
        <f t="shared" si="1"/>
        <v>200000</v>
      </c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</row>
    <row r="108" spans="1:39">
      <c r="A108" s="92"/>
      <c r="B108" s="98"/>
      <c r="C108" s="100"/>
      <c r="D108" s="100"/>
      <c r="E108" s="109"/>
      <c r="F108" s="109"/>
      <c r="G108" s="114">
        <f t="shared" si="1"/>
        <v>200000</v>
      </c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</row>
    <row r="109" spans="1:39">
      <c r="A109" s="92"/>
      <c r="B109" s="98"/>
      <c r="C109" s="100"/>
      <c r="D109" s="100"/>
      <c r="E109" s="109"/>
      <c r="F109" s="109"/>
      <c r="G109" s="114">
        <f t="shared" si="1"/>
        <v>200000</v>
      </c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</row>
    <row r="110" spans="1:39">
      <c r="A110" s="92"/>
      <c r="B110" s="98"/>
      <c r="C110" s="100"/>
      <c r="D110" s="100"/>
      <c r="E110" s="109"/>
      <c r="F110" s="109"/>
      <c r="G110" s="114">
        <f t="shared" si="1"/>
        <v>200000</v>
      </c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</row>
    <row r="111" spans="1:39">
      <c r="A111" s="92"/>
      <c r="B111" s="98"/>
      <c r="C111" s="100"/>
      <c r="D111" s="100"/>
      <c r="E111" s="109"/>
      <c r="F111" s="109"/>
      <c r="G111" s="114">
        <f t="shared" si="1"/>
        <v>200000</v>
      </c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</row>
    <row r="112" spans="1:39">
      <c r="A112" s="92"/>
      <c r="B112" s="98"/>
      <c r="C112" s="100"/>
      <c r="D112" s="100"/>
      <c r="E112" s="109"/>
      <c r="F112" s="109"/>
      <c r="G112" s="114">
        <f t="shared" si="1"/>
        <v>200000</v>
      </c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</row>
    <row r="113" spans="1:39">
      <c r="A113" s="92"/>
      <c r="B113" s="98"/>
      <c r="C113" s="100"/>
      <c r="D113" s="100"/>
      <c r="E113" s="109"/>
      <c r="F113" s="109"/>
      <c r="G113" s="114">
        <f t="shared" si="1"/>
        <v>200000</v>
      </c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</row>
    <row r="114" spans="1:39">
      <c r="A114" s="92"/>
      <c r="B114" s="98"/>
      <c r="C114" s="100"/>
      <c r="D114" s="100"/>
      <c r="E114" s="109"/>
      <c r="F114" s="109"/>
      <c r="G114" s="114">
        <f t="shared" si="1"/>
        <v>200000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</row>
    <row r="115" spans="1:39">
      <c r="A115" s="92"/>
      <c r="B115" s="98"/>
      <c r="C115" s="100"/>
      <c r="D115" s="100"/>
      <c r="E115" s="109"/>
      <c r="F115" s="109"/>
      <c r="G115" s="114">
        <f t="shared" si="1"/>
        <v>200000</v>
      </c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</row>
    <row r="116" spans="1:39">
      <c r="A116" s="92"/>
      <c r="B116" s="98"/>
      <c r="C116" s="100"/>
      <c r="D116" s="100"/>
      <c r="E116" s="109"/>
      <c r="F116" s="109"/>
      <c r="G116" s="114">
        <f t="shared" si="1"/>
        <v>200000</v>
      </c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</row>
    <row r="117" spans="1:39">
      <c r="A117" s="92"/>
      <c r="B117" s="98"/>
      <c r="C117" s="100"/>
      <c r="D117" s="100"/>
      <c r="E117" s="109"/>
      <c r="F117" s="109"/>
      <c r="G117" s="114">
        <f t="shared" si="1"/>
        <v>200000</v>
      </c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</row>
    <row r="118" spans="1:39">
      <c r="A118" s="92"/>
      <c r="B118" s="98"/>
      <c r="C118" s="100"/>
      <c r="D118" s="100"/>
      <c r="E118" s="109"/>
      <c r="F118" s="109"/>
      <c r="G118" s="114">
        <f t="shared" si="1"/>
        <v>200000</v>
      </c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</row>
    <row r="119" spans="1:39">
      <c r="A119" s="92"/>
      <c r="B119" s="98"/>
      <c r="C119" s="100"/>
      <c r="D119" s="100"/>
      <c r="E119" s="109"/>
      <c r="F119" s="109"/>
      <c r="G119" s="114">
        <f t="shared" si="1"/>
        <v>200000</v>
      </c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</row>
    <row r="120" spans="1:39">
      <c r="A120" s="92"/>
      <c r="B120" s="98"/>
      <c r="C120" s="100"/>
      <c r="D120" s="100"/>
      <c r="E120" s="109"/>
      <c r="F120" s="109"/>
      <c r="G120" s="114">
        <f t="shared" si="1"/>
        <v>200000</v>
      </c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</row>
    <row r="121" spans="1:39">
      <c r="A121" s="92"/>
      <c r="B121" s="98"/>
      <c r="C121" s="100"/>
      <c r="D121" s="100"/>
      <c r="E121" s="109"/>
      <c r="F121" s="109"/>
      <c r="G121" s="114">
        <f t="shared" si="1"/>
        <v>200000</v>
      </c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</row>
    <row r="122" spans="1:39">
      <c r="A122" s="92"/>
      <c r="B122" s="98"/>
      <c r="C122" s="100"/>
      <c r="D122" s="100"/>
      <c r="E122" s="109"/>
      <c r="F122" s="109"/>
      <c r="G122" s="114">
        <f t="shared" si="1"/>
        <v>200000</v>
      </c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</row>
    <row r="123" spans="1:39">
      <c r="A123" s="92"/>
      <c r="B123" s="98"/>
      <c r="C123" s="100"/>
      <c r="D123" s="100"/>
      <c r="E123" s="109"/>
      <c r="F123" s="109"/>
      <c r="G123" s="114">
        <f t="shared" si="1"/>
        <v>200000</v>
      </c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</row>
    <row r="124" spans="1:39">
      <c r="A124" s="92"/>
      <c r="B124" s="98"/>
      <c r="C124" s="100"/>
      <c r="D124" s="100"/>
      <c r="E124" s="109"/>
      <c r="F124" s="109"/>
      <c r="G124" s="114">
        <f t="shared" si="1"/>
        <v>200000</v>
      </c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</row>
    <row r="125" spans="1:39">
      <c r="A125" s="92"/>
      <c r="B125" s="98"/>
      <c r="C125" s="100"/>
      <c r="D125" s="100"/>
      <c r="E125" s="109"/>
      <c r="F125" s="109"/>
      <c r="G125" s="114">
        <f t="shared" si="1"/>
        <v>200000</v>
      </c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</row>
    <row r="126" spans="1:39">
      <c r="A126" s="92"/>
      <c r="B126" s="98"/>
      <c r="C126" s="100"/>
      <c r="D126" s="100"/>
      <c r="E126" s="109"/>
      <c r="F126" s="109"/>
      <c r="G126" s="114">
        <f t="shared" si="1"/>
        <v>200000</v>
      </c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</row>
    <row r="127" spans="1:39">
      <c r="A127" s="92"/>
      <c r="B127" s="98"/>
      <c r="C127" s="100"/>
      <c r="D127" s="100"/>
      <c r="E127" s="109"/>
      <c r="F127" s="109"/>
      <c r="G127" s="114">
        <f t="shared" si="1"/>
        <v>200000</v>
      </c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</row>
    <row r="128" spans="1:39">
      <c r="A128" s="92"/>
      <c r="B128" s="98"/>
      <c r="C128" s="100"/>
      <c r="D128" s="100"/>
      <c r="E128" s="109"/>
      <c r="F128" s="109"/>
      <c r="G128" s="114">
        <f t="shared" si="1"/>
        <v>200000</v>
      </c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</row>
    <row r="129" spans="1:39">
      <c r="A129" s="92"/>
      <c r="B129" s="98"/>
      <c r="C129" s="100"/>
      <c r="D129" s="100"/>
      <c r="E129" s="109"/>
      <c r="F129" s="109"/>
      <c r="G129" s="114">
        <f t="shared" si="1"/>
        <v>200000</v>
      </c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</row>
    <row r="130" spans="1:39">
      <c r="A130" s="92"/>
      <c r="B130" s="98"/>
      <c r="C130" s="100"/>
      <c r="D130" s="100"/>
      <c r="E130" s="109"/>
      <c r="F130" s="109"/>
      <c r="G130" s="114">
        <f t="shared" si="1"/>
        <v>200000</v>
      </c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</row>
    <row r="131" spans="1:39">
      <c r="A131" s="92"/>
      <c r="B131" s="98"/>
      <c r="C131" s="100"/>
      <c r="D131" s="100"/>
      <c r="E131" s="109"/>
      <c r="F131" s="109"/>
      <c r="G131" s="114">
        <f t="shared" si="1"/>
        <v>200000</v>
      </c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</row>
    <row r="132" spans="1:39">
      <c r="A132" s="92"/>
      <c r="B132" s="98"/>
      <c r="C132" s="100"/>
      <c r="D132" s="100"/>
      <c r="E132" s="109"/>
      <c r="F132" s="109"/>
      <c r="G132" s="114">
        <f t="shared" si="1"/>
        <v>200000</v>
      </c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</row>
    <row r="133" spans="1:39">
      <c r="A133" s="92"/>
      <c r="B133" s="98"/>
      <c r="C133" s="100"/>
      <c r="D133" s="100"/>
      <c r="E133" s="109"/>
      <c r="F133" s="109"/>
      <c r="G133" s="114">
        <f t="shared" ref="G133:G196" si="2">G132+E133-F133</f>
        <v>200000</v>
      </c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</row>
    <row r="134" spans="1:39">
      <c r="A134" s="92"/>
      <c r="B134" s="98"/>
      <c r="C134" s="100"/>
      <c r="D134" s="100"/>
      <c r="E134" s="109"/>
      <c r="F134" s="109"/>
      <c r="G134" s="114">
        <f t="shared" si="2"/>
        <v>200000</v>
      </c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</row>
    <row r="135" spans="1:39">
      <c r="A135" s="92"/>
      <c r="B135" s="98"/>
      <c r="C135" s="100"/>
      <c r="D135" s="100"/>
      <c r="E135" s="109"/>
      <c r="F135" s="109"/>
      <c r="G135" s="114">
        <f t="shared" si="2"/>
        <v>200000</v>
      </c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</row>
    <row r="136" spans="1:39">
      <c r="A136" s="92"/>
      <c r="B136" s="98"/>
      <c r="C136" s="100"/>
      <c r="D136" s="100"/>
      <c r="E136" s="109"/>
      <c r="F136" s="109"/>
      <c r="G136" s="114">
        <f t="shared" si="2"/>
        <v>200000</v>
      </c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</row>
    <row r="137" spans="1:39">
      <c r="A137" s="92"/>
      <c r="B137" s="98"/>
      <c r="C137" s="100"/>
      <c r="D137" s="100"/>
      <c r="E137" s="109"/>
      <c r="F137" s="109"/>
      <c r="G137" s="114">
        <f t="shared" si="2"/>
        <v>200000</v>
      </c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</row>
    <row r="138" spans="1:39">
      <c r="A138" s="92"/>
      <c r="B138" s="98"/>
      <c r="C138" s="100"/>
      <c r="D138" s="100"/>
      <c r="E138" s="109"/>
      <c r="F138" s="109"/>
      <c r="G138" s="114">
        <f t="shared" si="2"/>
        <v>200000</v>
      </c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</row>
    <row r="139" spans="1:39">
      <c r="A139" s="92"/>
      <c r="B139" s="98"/>
      <c r="C139" s="100"/>
      <c r="D139" s="100"/>
      <c r="E139" s="109"/>
      <c r="F139" s="109"/>
      <c r="G139" s="114">
        <f t="shared" si="2"/>
        <v>200000</v>
      </c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</row>
    <row r="140" spans="1:39">
      <c r="A140" s="92"/>
      <c r="B140" s="98"/>
      <c r="C140" s="100"/>
      <c r="D140" s="100"/>
      <c r="E140" s="109"/>
      <c r="F140" s="109"/>
      <c r="G140" s="114">
        <f t="shared" si="2"/>
        <v>200000</v>
      </c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</row>
    <row r="141" spans="1:39">
      <c r="A141" s="92"/>
      <c r="B141" s="98"/>
      <c r="C141" s="100"/>
      <c r="D141" s="100"/>
      <c r="E141" s="109"/>
      <c r="F141" s="109"/>
      <c r="G141" s="114">
        <f t="shared" si="2"/>
        <v>200000</v>
      </c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</row>
    <row r="142" spans="1:39">
      <c r="A142" s="92"/>
      <c r="B142" s="98"/>
      <c r="C142" s="100"/>
      <c r="D142" s="100"/>
      <c r="E142" s="109"/>
      <c r="F142" s="109"/>
      <c r="G142" s="114">
        <f t="shared" si="2"/>
        <v>200000</v>
      </c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</row>
    <row r="143" spans="1:39">
      <c r="A143" s="92"/>
      <c r="B143" s="98"/>
      <c r="C143" s="100"/>
      <c r="D143" s="100"/>
      <c r="E143" s="109"/>
      <c r="F143" s="109"/>
      <c r="G143" s="114">
        <f t="shared" si="2"/>
        <v>200000</v>
      </c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</row>
    <row r="144" spans="1:39">
      <c r="A144" s="92"/>
      <c r="B144" s="98"/>
      <c r="C144" s="100"/>
      <c r="D144" s="100"/>
      <c r="E144" s="109"/>
      <c r="F144" s="109"/>
      <c r="G144" s="114">
        <f t="shared" si="2"/>
        <v>200000</v>
      </c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</row>
    <row r="145" spans="1:39">
      <c r="A145" s="92"/>
      <c r="B145" s="98"/>
      <c r="C145" s="100"/>
      <c r="D145" s="100"/>
      <c r="E145" s="109"/>
      <c r="F145" s="109"/>
      <c r="G145" s="114">
        <f t="shared" si="2"/>
        <v>200000</v>
      </c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</row>
    <row r="146" spans="1:39">
      <c r="A146" s="92"/>
      <c r="B146" s="98"/>
      <c r="C146" s="100"/>
      <c r="D146" s="100"/>
      <c r="E146" s="109"/>
      <c r="F146" s="109"/>
      <c r="G146" s="114">
        <f t="shared" si="2"/>
        <v>200000</v>
      </c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</row>
    <row r="147" spans="1:39">
      <c r="A147" s="92"/>
      <c r="B147" s="98"/>
      <c r="C147" s="100"/>
      <c r="D147" s="100"/>
      <c r="E147" s="109"/>
      <c r="F147" s="109"/>
      <c r="G147" s="114">
        <f t="shared" si="2"/>
        <v>200000</v>
      </c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</row>
    <row r="148" spans="1:39">
      <c r="A148" s="92"/>
      <c r="B148" s="98"/>
      <c r="C148" s="100"/>
      <c r="D148" s="100"/>
      <c r="E148" s="109"/>
      <c r="F148" s="109"/>
      <c r="G148" s="114">
        <f t="shared" si="2"/>
        <v>200000</v>
      </c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</row>
    <row r="149" spans="1:39">
      <c r="A149" s="92"/>
      <c r="B149" s="98"/>
      <c r="C149" s="100"/>
      <c r="D149" s="100"/>
      <c r="E149" s="109"/>
      <c r="F149" s="109"/>
      <c r="G149" s="114">
        <f t="shared" si="2"/>
        <v>200000</v>
      </c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</row>
    <row r="150" spans="1:39">
      <c r="A150" s="92"/>
      <c r="B150" s="98"/>
      <c r="C150" s="100"/>
      <c r="D150" s="100"/>
      <c r="E150" s="109"/>
      <c r="F150" s="109"/>
      <c r="G150" s="114">
        <f t="shared" si="2"/>
        <v>200000</v>
      </c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</row>
    <row r="151" spans="1:39">
      <c r="A151" s="92"/>
      <c r="B151" s="98"/>
      <c r="C151" s="100"/>
      <c r="D151" s="100"/>
      <c r="E151" s="109"/>
      <c r="F151" s="109"/>
      <c r="G151" s="114">
        <f t="shared" si="2"/>
        <v>200000</v>
      </c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</row>
    <row r="152" spans="1:39">
      <c r="A152" s="92"/>
      <c r="B152" s="98"/>
      <c r="C152" s="100"/>
      <c r="D152" s="100"/>
      <c r="E152" s="109"/>
      <c r="F152" s="109"/>
      <c r="G152" s="114">
        <f t="shared" si="2"/>
        <v>200000</v>
      </c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</row>
    <row r="153" spans="1:39">
      <c r="A153" s="92"/>
      <c r="B153" s="98"/>
      <c r="C153" s="100"/>
      <c r="D153" s="100"/>
      <c r="E153" s="109"/>
      <c r="F153" s="109"/>
      <c r="G153" s="114">
        <f t="shared" si="2"/>
        <v>200000</v>
      </c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</row>
    <row r="154" spans="1:39">
      <c r="A154" s="92"/>
      <c r="B154" s="98"/>
      <c r="C154" s="100"/>
      <c r="D154" s="100"/>
      <c r="E154" s="109"/>
      <c r="F154" s="109"/>
      <c r="G154" s="114">
        <f t="shared" si="2"/>
        <v>200000</v>
      </c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</row>
    <row r="155" spans="1:39">
      <c r="A155" s="92"/>
      <c r="B155" s="98"/>
      <c r="C155" s="100"/>
      <c r="D155" s="100"/>
      <c r="E155" s="109"/>
      <c r="F155" s="109"/>
      <c r="G155" s="114">
        <f t="shared" si="2"/>
        <v>200000</v>
      </c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</row>
    <row r="156" spans="1:39">
      <c r="A156" s="92"/>
      <c r="B156" s="98"/>
      <c r="C156" s="100"/>
      <c r="D156" s="100"/>
      <c r="E156" s="109"/>
      <c r="F156" s="109"/>
      <c r="G156" s="114">
        <f t="shared" si="2"/>
        <v>200000</v>
      </c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</row>
    <row r="157" spans="1:39">
      <c r="A157" s="92"/>
      <c r="B157" s="98"/>
      <c r="C157" s="100"/>
      <c r="D157" s="100"/>
      <c r="E157" s="109"/>
      <c r="F157" s="109"/>
      <c r="G157" s="114">
        <f t="shared" si="2"/>
        <v>200000</v>
      </c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</row>
    <row r="158" spans="1:39">
      <c r="A158" s="92"/>
      <c r="B158" s="98"/>
      <c r="C158" s="100"/>
      <c r="D158" s="100"/>
      <c r="E158" s="109"/>
      <c r="F158" s="109"/>
      <c r="G158" s="114">
        <f t="shared" si="2"/>
        <v>200000</v>
      </c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</row>
    <row r="159" spans="1:39">
      <c r="A159" s="92"/>
      <c r="B159" s="98"/>
      <c r="C159" s="100"/>
      <c r="D159" s="100"/>
      <c r="E159" s="109"/>
      <c r="F159" s="109"/>
      <c r="G159" s="114">
        <f t="shared" si="2"/>
        <v>200000</v>
      </c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</row>
    <row r="160" spans="1:39">
      <c r="A160" s="92"/>
      <c r="B160" s="98"/>
      <c r="C160" s="100"/>
      <c r="D160" s="100"/>
      <c r="E160" s="109"/>
      <c r="F160" s="109"/>
      <c r="G160" s="114">
        <f t="shared" si="2"/>
        <v>200000</v>
      </c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</row>
    <row r="161" spans="1:39">
      <c r="A161" s="92"/>
      <c r="B161" s="98"/>
      <c r="C161" s="100"/>
      <c r="D161" s="100"/>
      <c r="E161" s="109"/>
      <c r="F161" s="109"/>
      <c r="G161" s="114">
        <f t="shared" si="2"/>
        <v>200000</v>
      </c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</row>
    <row r="162" spans="1:39">
      <c r="A162" s="92"/>
      <c r="B162" s="98"/>
      <c r="C162" s="100"/>
      <c r="D162" s="100"/>
      <c r="E162" s="109"/>
      <c r="F162" s="109"/>
      <c r="G162" s="114">
        <f t="shared" si="2"/>
        <v>200000</v>
      </c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</row>
    <row r="163" spans="1:39">
      <c r="A163" s="92"/>
      <c r="B163" s="98"/>
      <c r="C163" s="100"/>
      <c r="D163" s="100"/>
      <c r="E163" s="109"/>
      <c r="F163" s="109"/>
      <c r="G163" s="114">
        <f t="shared" si="2"/>
        <v>200000</v>
      </c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</row>
    <row r="164" spans="1:39">
      <c r="A164" s="92"/>
      <c r="B164" s="98"/>
      <c r="C164" s="100"/>
      <c r="D164" s="100"/>
      <c r="E164" s="109"/>
      <c r="F164" s="109"/>
      <c r="G164" s="114">
        <f t="shared" si="2"/>
        <v>200000</v>
      </c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</row>
    <row r="165" spans="1:39">
      <c r="A165" s="92"/>
      <c r="B165" s="98"/>
      <c r="C165" s="100"/>
      <c r="D165" s="100"/>
      <c r="E165" s="109"/>
      <c r="F165" s="109"/>
      <c r="G165" s="114">
        <f t="shared" si="2"/>
        <v>200000</v>
      </c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</row>
    <row r="166" spans="1:39">
      <c r="A166" s="92"/>
      <c r="B166" s="98"/>
      <c r="C166" s="100"/>
      <c r="D166" s="100"/>
      <c r="E166" s="109"/>
      <c r="F166" s="109"/>
      <c r="G166" s="114">
        <f t="shared" si="2"/>
        <v>200000</v>
      </c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</row>
    <row r="167" spans="1:39">
      <c r="A167" s="92"/>
      <c r="B167" s="98"/>
      <c r="C167" s="100"/>
      <c r="D167" s="100"/>
      <c r="E167" s="109"/>
      <c r="F167" s="109"/>
      <c r="G167" s="114">
        <f t="shared" si="2"/>
        <v>200000</v>
      </c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</row>
    <row r="168" spans="1:39">
      <c r="A168" s="92"/>
      <c r="B168" s="98"/>
      <c r="C168" s="100"/>
      <c r="D168" s="100"/>
      <c r="E168" s="109"/>
      <c r="F168" s="109"/>
      <c r="G168" s="114">
        <f t="shared" si="2"/>
        <v>200000</v>
      </c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</row>
    <row r="169" spans="1:39">
      <c r="A169" s="92"/>
      <c r="B169" s="98"/>
      <c r="C169" s="100"/>
      <c r="D169" s="100"/>
      <c r="E169" s="109"/>
      <c r="F169" s="109"/>
      <c r="G169" s="114">
        <f t="shared" si="2"/>
        <v>200000</v>
      </c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</row>
    <row r="170" spans="1:39">
      <c r="A170" s="92"/>
      <c r="B170" s="98"/>
      <c r="C170" s="100"/>
      <c r="D170" s="100"/>
      <c r="E170" s="109"/>
      <c r="F170" s="109"/>
      <c r="G170" s="114">
        <f t="shared" si="2"/>
        <v>200000</v>
      </c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</row>
    <row r="171" spans="1:39">
      <c r="A171" s="92"/>
      <c r="B171" s="98"/>
      <c r="C171" s="100"/>
      <c r="D171" s="100"/>
      <c r="E171" s="109"/>
      <c r="F171" s="109"/>
      <c r="G171" s="114">
        <f t="shared" si="2"/>
        <v>200000</v>
      </c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</row>
    <row r="172" spans="1:39">
      <c r="A172" s="92"/>
      <c r="B172" s="98"/>
      <c r="C172" s="100"/>
      <c r="D172" s="100"/>
      <c r="E172" s="109"/>
      <c r="F172" s="109"/>
      <c r="G172" s="114">
        <f t="shared" si="2"/>
        <v>200000</v>
      </c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</row>
    <row r="173" spans="1:39">
      <c r="A173" s="92"/>
      <c r="B173" s="98"/>
      <c r="C173" s="100"/>
      <c r="D173" s="100"/>
      <c r="E173" s="109"/>
      <c r="F173" s="109"/>
      <c r="G173" s="114">
        <f t="shared" si="2"/>
        <v>200000</v>
      </c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</row>
    <row r="174" spans="1:39">
      <c r="A174" s="92"/>
      <c r="B174" s="98"/>
      <c r="C174" s="100"/>
      <c r="D174" s="100"/>
      <c r="E174" s="109"/>
      <c r="F174" s="109"/>
      <c r="G174" s="114">
        <f t="shared" si="2"/>
        <v>200000</v>
      </c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</row>
    <row r="175" spans="1:39">
      <c r="A175" s="92"/>
      <c r="B175" s="98"/>
      <c r="C175" s="100"/>
      <c r="D175" s="100"/>
      <c r="E175" s="109"/>
      <c r="F175" s="109"/>
      <c r="G175" s="114">
        <f t="shared" si="2"/>
        <v>200000</v>
      </c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</row>
    <row r="176" spans="1:39">
      <c r="A176" s="92"/>
      <c r="B176" s="98"/>
      <c r="C176" s="100"/>
      <c r="D176" s="100"/>
      <c r="E176" s="109"/>
      <c r="F176" s="109"/>
      <c r="G176" s="114">
        <f t="shared" si="2"/>
        <v>200000</v>
      </c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</row>
    <row r="177" spans="1:39">
      <c r="A177" s="92"/>
      <c r="B177" s="98"/>
      <c r="C177" s="100"/>
      <c r="D177" s="100"/>
      <c r="E177" s="109"/>
      <c r="F177" s="109"/>
      <c r="G177" s="114">
        <f t="shared" si="2"/>
        <v>200000</v>
      </c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</row>
    <row r="178" spans="1:39">
      <c r="A178" s="92"/>
      <c r="B178" s="98"/>
      <c r="C178" s="100"/>
      <c r="D178" s="100"/>
      <c r="E178" s="109"/>
      <c r="F178" s="109"/>
      <c r="G178" s="114">
        <f t="shared" si="2"/>
        <v>200000</v>
      </c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</row>
    <row r="179" spans="1:39">
      <c r="A179" s="92"/>
      <c r="B179" s="98"/>
      <c r="C179" s="100"/>
      <c r="D179" s="100"/>
      <c r="E179" s="109"/>
      <c r="F179" s="109"/>
      <c r="G179" s="114">
        <f t="shared" si="2"/>
        <v>200000</v>
      </c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</row>
    <row r="180" spans="1:39">
      <c r="A180" s="92"/>
      <c r="B180" s="98"/>
      <c r="C180" s="100"/>
      <c r="D180" s="100"/>
      <c r="E180" s="109"/>
      <c r="F180" s="109"/>
      <c r="G180" s="114">
        <f t="shared" si="2"/>
        <v>200000</v>
      </c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</row>
    <row r="181" spans="1:39">
      <c r="A181" s="92"/>
      <c r="B181" s="98"/>
      <c r="C181" s="100"/>
      <c r="D181" s="100"/>
      <c r="E181" s="109"/>
      <c r="F181" s="109"/>
      <c r="G181" s="114">
        <f t="shared" si="2"/>
        <v>200000</v>
      </c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</row>
    <row r="182" spans="1:39">
      <c r="A182" s="92"/>
      <c r="B182" s="98"/>
      <c r="C182" s="100"/>
      <c r="D182" s="100"/>
      <c r="E182" s="109"/>
      <c r="F182" s="109"/>
      <c r="G182" s="114">
        <f t="shared" si="2"/>
        <v>200000</v>
      </c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</row>
    <row r="183" spans="1:39">
      <c r="A183" s="92"/>
      <c r="B183" s="98"/>
      <c r="C183" s="100"/>
      <c r="D183" s="100"/>
      <c r="E183" s="109"/>
      <c r="F183" s="109"/>
      <c r="G183" s="114">
        <f t="shared" si="2"/>
        <v>200000</v>
      </c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</row>
    <row r="184" spans="1:39">
      <c r="A184" s="92"/>
      <c r="B184" s="98"/>
      <c r="C184" s="100"/>
      <c r="D184" s="100"/>
      <c r="E184" s="109"/>
      <c r="F184" s="109"/>
      <c r="G184" s="114">
        <f t="shared" si="2"/>
        <v>200000</v>
      </c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</row>
    <row r="185" spans="1:39">
      <c r="A185" s="92"/>
      <c r="B185" s="98"/>
      <c r="C185" s="100"/>
      <c r="D185" s="100"/>
      <c r="E185" s="109"/>
      <c r="F185" s="109"/>
      <c r="G185" s="114">
        <f t="shared" si="2"/>
        <v>200000</v>
      </c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</row>
    <row r="186" spans="1:39">
      <c r="A186" s="92"/>
      <c r="B186" s="98"/>
      <c r="C186" s="100"/>
      <c r="D186" s="100"/>
      <c r="E186" s="109"/>
      <c r="F186" s="109"/>
      <c r="G186" s="114">
        <f t="shared" si="2"/>
        <v>200000</v>
      </c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</row>
    <row r="187" spans="1:39">
      <c r="A187" s="92"/>
      <c r="B187" s="98"/>
      <c r="C187" s="100"/>
      <c r="D187" s="100"/>
      <c r="E187" s="109"/>
      <c r="F187" s="109"/>
      <c r="G187" s="114">
        <f t="shared" si="2"/>
        <v>200000</v>
      </c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</row>
    <row r="188" spans="1:39">
      <c r="A188" s="92"/>
      <c r="B188" s="98"/>
      <c r="C188" s="100"/>
      <c r="D188" s="100"/>
      <c r="E188" s="109"/>
      <c r="F188" s="109"/>
      <c r="G188" s="114">
        <f t="shared" si="2"/>
        <v>200000</v>
      </c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</row>
    <row r="189" spans="1:39">
      <c r="A189" s="92"/>
      <c r="B189" s="98"/>
      <c r="C189" s="100"/>
      <c r="D189" s="100"/>
      <c r="E189" s="109"/>
      <c r="F189" s="109"/>
      <c r="G189" s="114">
        <f t="shared" si="2"/>
        <v>200000</v>
      </c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</row>
    <row r="190" spans="1:39">
      <c r="A190" s="92"/>
      <c r="B190" s="98"/>
      <c r="C190" s="100"/>
      <c r="D190" s="100"/>
      <c r="E190" s="109"/>
      <c r="F190" s="109"/>
      <c r="G190" s="114">
        <f t="shared" si="2"/>
        <v>200000</v>
      </c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</row>
    <row r="191" spans="1:39">
      <c r="A191" s="92"/>
      <c r="B191" s="98"/>
      <c r="C191" s="100"/>
      <c r="D191" s="100"/>
      <c r="E191" s="109"/>
      <c r="F191" s="109"/>
      <c r="G191" s="114">
        <f t="shared" si="2"/>
        <v>200000</v>
      </c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</row>
    <row r="192" spans="1:39">
      <c r="A192" s="92"/>
      <c r="B192" s="98"/>
      <c r="C192" s="100"/>
      <c r="D192" s="100"/>
      <c r="E192" s="109"/>
      <c r="F192" s="109"/>
      <c r="G192" s="114">
        <f t="shared" si="2"/>
        <v>200000</v>
      </c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</row>
    <row r="193" spans="1:39">
      <c r="A193" s="92"/>
      <c r="B193" s="98"/>
      <c r="C193" s="100"/>
      <c r="D193" s="100"/>
      <c r="E193" s="109"/>
      <c r="F193" s="109"/>
      <c r="G193" s="114">
        <f t="shared" si="2"/>
        <v>200000</v>
      </c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</row>
    <row r="194" spans="1:39">
      <c r="A194" s="92"/>
      <c r="B194" s="98"/>
      <c r="C194" s="100"/>
      <c r="D194" s="100"/>
      <c r="E194" s="109"/>
      <c r="F194" s="109"/>
      <c r="G194" s="114">
        <f t="shared" si="2"/>
        <v>200000</v>
      </c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</row>
    <row r="195" spans="1:39">
      <c r="A195" s="92"/>
      <c r="B195" s="98"/>
      <c r="C195" s="100"/>
      <c r="D195" s="100"/>
      <c r="E195" s="109"/>
      <c r="F195" s="109"/>
      <c r="G195" s="114">
        <f t="shared" si="2"/>
        <v>200000</v>
      </c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</row>
    <row r="196" spans="1:39">
      <c r="A196" s="92"/>
      <c r="B196" s="98"/>
      <c r="C196" s="100"/>
      <c r="D196" s="100"/>
      <c r="E196" s="109"/>
      <c r="F196" s="109"/>
      <c r="G196" s="114">
        <f t="shared" si="2"/>
        <v>200000</v>
      </c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</row>
    <row r="197" spans="1:39">
      <c r="A197" s="92"/>
      <c r="B197" s="98"/>
      <c r="C197" s="100"/>
      <c r="D197" s="100"/>
      <c r="E197" s="109"/>
      <c r="F197" s="109"/>
      <c r="G197" s="114">
        <f t="shared" ref="G197:G260" si="3">G196+E197-F197</f>
        <v>200000</v>
      </c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</row>
    <row r="198" spans="1:39">
      <c r="A198" s="92"/>
      <c r="B198" s="98"/>
      <c r="C198" s="100"/>
      <c r="D198" s="100"/>
      <c r="E198" s="109"/>
      <c r="F198" s="109"/>
      <c r="G198" s="114">
        <f t="shared" si="3"/>
        <v>200000</v>
      </c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</row>
    <row r="199" spans="1:39">
      <c r="A199" s="92"/>
      <c r="B199" s="98"/>
      <c r="C199" s="100"/>
      <c r="D199" s="100"/>
      <c r="E199" s="109"/>
      <c r="F199" s="109"/>
      <c r="G199" s="114">
        <f t="shared" si="3"/>
        <v>200000</v>
      </c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</row>
    <row r="200" spans="1:39">
      <c r="A200" s="92"/>
      <c r="B200" s="98"/>
      <c r="C200" s="100"/>
      <c r="D200" s="100"/>
      <c r="E200" s="109"/>
      <c r="F200" s="109"/>
      <c r="G200" s="114">
        <f t="shared" si="3"/>
        <v>200000</v>
      </c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</row>
    <row r="201" spans="1:39">
      <c r="A201" s="92"/>
      <c r="B201" s="98"/>
      <c r="C201" s="100"/>
      <c r="D201" s="100"/>
      <c r="E201" s="109"/>
      <c r="F201" s="109"/>
      <c r="G201" s="114">
        <f t="shared" si="3"/>
        <v>200000</v>
      </c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</row>
    <row r="202" spans="1:39">
      <c r="A202" s="92"/>
      <c r="B202" s="98"/>
      <c r="C202" s="100"/>
      <c r="D202" s="100"/>
      <c r="E202" s="109"/>
      <c r="F202" s="109"/>
      <c r="G202" s="114">
        <f t="shared" si="3"/>
        <v>200000</v>
      </c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</row>
    <row r="203" spans="1:39">
      <c r="A203" s="92"/>
      <c r="B203" s="98"/>
      <c r="C203" s="100"/>
      <c r="D203" s="100"/>
      <c r="E203" s="109"/>
      <c r="F203" s="109"/>
      <c r="G203" s="114">
        <f t="shared" si="3"/>
        <v>200000</v>
      </c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</row>
    <row r="204" spans="1:39">
      <c r="A204" s="92"/>
      <c r="B204" s="98"/>
      <c r="C204" s="100"/>
      <c r="D204" s="100"/>
      <c r="E204" s="109"/>
      <c r="F204" s="109"/>
      <c r="G204" s="114">
        <f t="shared" si="3"/>
        <v>200000</v>
      </c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</row>
    <row r="205" spans="1:39">
      <c r="A205" s="92"/>
      <c r="B205" s="98"/>
      <c r="C205" s="100"/>
      <c r="D205" s="100"/>
      <c r="E205" s="109"/>
      <c r="F205" s="109"/>
      <c r="G205" s="114">
        <f t="shared" si="3"/>
        <v>200000</v>
      </c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</row>
    <row r="206" spans="1:39">
      <c r="A206" s="92"/>
      <c r="B206" s="98"/>
      <c r="C206" s="100"/>
      <c r="D206" s="100"/>
      <c r="E206" s="109"/>
      <c r="F206" s="109"/>
      <c r="G206" s="114">
        <f t="shared" si="3"/>
        <v>200000</v>
      </c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</row>
    <row r="207" spans="1:39">
      <c r="A207" s="92"/>
      <c r="B207" s="98"/>
      <c r="C207" s="100"/>
      <c r="D207" s="100"/>
      <c r="E207" s="109"/>
      <c r="F207" s="109"/>
      <c r="G207" s="114">
        <f t="shared" si="3"/>
        <v>200000</v>
      </c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</row>
    <row r="208" spans="1:39">
      <c r="A208" s="92"/>
      <c r="B208" s="98"/>
      <c r="C208" s="100"/>
      <c r="D208" s="100"/>
      <c r="E208" s="109"/>
      <c r="F208" s="109"/>
      <c r="G208" s="114">
        <f t="shared" si="3"/>
        <v>200000</v>
      </c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</row>
    <row r="209" spans="1:39">
      <c r="A209" s="92"/>
      <c r="B209" s="98"/>
      <c r="C209" s="100"/>
      <c r="D209" s="100"/>
      <c r="E209" s="109"/>
      <c r="F209" s="109"/>
      <c r="G209" s="114">
        <f t="shared" si="3"/>
        <v>200000</v>
      </c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</row>
    <row r="210" spans="1:39">
      <c r="A210" s="92"/>
      <c r="B210" s="98"/>
      <c r="C210" s="100"/>
      <c r="D210" s="100"/>
      <c r="E210" s="109"/>
      <c r="F210" s="109"/>
      <c r="G210" s="114">
        <f t="shared" si="3"/>
        <v>200000</v>
      </c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</row>
    <row r="211" spans="1:39">
      <c r="A211" s="92"/>
      <c r="B211" s="98"/>
      <c r="C211" s="100"/>
      <c r="D211" s="100"/>
      <c r="E211" s="109"/>
      <c r="F211" s="109"/>
      <c r="G211" s="114">
        <f t="shared" si="3"/>
        <v>200000</v>
      </c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</row>
    <row r="212" spans="1:39">
      <c r="A212" s="92"/>
      <c r="B212" s="98"/>
      <c r="C212" s="100"/>
      <c r="D212" s="100"/>
      <c r="E212" s="109"/>
      <c r="F212" s="109"/>
      <c r="G212" s="114">
        <f t="shared" si="3"/>
        <v>200000</v>
      </c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</row>
    <row r="213" spans="1:39">
      <c r="A213" s="92"/>
      <c r="B213" s="98"/>
      <c r="C213" s="100"/>
      <c r="D213" s="100"/>
      <c r="E213" s="109"/>
      <c r="F213" s="109"/>
      <c r="G213" s="114">
        <f t="shared" si="3"/>
        <v>200000</v>
      </c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</row>
    <row r="214" spans="1:39">
      <c r="A214" s="92"/>
      <c r="B214" s="98"/>
      <c r="C214" s="100"/>
      <c r="D214" s="100"/>
      <c r="E214" s="109"/>
      <c r="F214" s="109"/>
      <c r="G214" s="114">
        <f t="shared" si="3"/>
        <v>200000</v>
      </c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</row>
    <row r="215" spans="1:39">
      <c r="A215" s="92"/>
      <c r="B215" s="98"/>
      <c r="C215" s="100"/>
      <c r="D215" s="100"/>
      <c r="E215" s="109"/>
      <c r="F215" s="109"/>
      <c r="G215" s="114">
        <f t="shared" si="3"/>
        <v>200000</v>
      </c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</row>
    <row r="216" spans="1:39">
      <c r="A216" s="92"/>
      <c r="B216" s="98"/>
      <c r="C216" s="100"/>
      <c r="D216" s="100"/>
      <c r="E216" s="109"/>
      <c r="F216" s="109"/>
      <c r="G216" s="114">
        <f t="shared" si="3"/>
        <v>200000</v>
      </c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</row>
    <row r="217" spans="1:39">
      <c r="A217" s="92"/>
      <c r="B217" s="98"/>
      <c r="C217" s="100"/>
      <c r="D217" s="100"/>
      <c r="E217" s="109"/>
      <c r="F217" s="109"/>
      <c r="G217" s="114">
        <f t="shared" si="3"/>
        <v>200000</v>
      </c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</row>
    <row r="218" spans="1:39">
      <c r="A218" s="92"/>
      <c r="B218" s="98"/>
      <c r="C218" s="100"/>
      <c r="D218" s="100"/>
      <c r="E218" s="109"/>
      <c r="F218" s="109"/>
      <c r="G218" s="114">
        <f t="shared" si="3"/>
        <v>200000</v>
      </c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</row>
    <row r="219" spans="1:39">
      <c r="A219" s="92"/>
      <c r="B219" s="98"/>
      <c r="C219" s="100"/>
      <c r="D219" s="100"/>
      <c r="E219" s="109"/>
      <c r="F219" s="109"/>
      <c r="G219" s="114">
        <f t="shared" si="3"/>
        <v>200000</v>
      </c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</row>
    <row r="220" spans="1:39">
      <c r="A220" s="92"/>
      <c r="B220" s="98"/>
      <c r="C220" s="100"/>
      <c r="D220" s="100"/>
      <c r="E220" s="109"/>
      <c r="F220" s="109"/>
      <c r="G220" s="114">
        <f t="shared" si="3"/>
        <v>200000</v>
      </c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</row>
    <row r="221" spans="1:39">
      <c r="A221" s="92"/>
      <c r="B221" s="98"/>
      <c r="C221" s="100"/>
      <c r="D221" s="100"/>
      <c r="E221" s="109"/>
      <c r="F221" s="109"/>
      <c r="G221" s="114">
        <f t="shared" si="3"/>
        <v>200000</v>
      </c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</row>
    <row r="222" spans="1:39">
      <c r="A222" s="92"/>
      <c r="B222" s="98"/>
      <c r="C222" s="100"/>
      <c r="D222" s="100"/>
      <c r="E222" s="109"/>
      <c r="F222" s="109"/>
      <c r="G222" s="114">
        <f t="shared" si="3"/>
        <v>200000</v>
      </c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</row>
    <row r="223" spans="1:39">
      <c r="A223" s="92"/>
      <c r="B223" s="98"/>
      <c r="C223" s="100"/>
      <c r="D223" s="100"/>
      <c r="E223" s="109"/>
      <c r="F223" s="109"/>
      <c r="G223" s="114">
        <f t="shared" si="3"/>
        <v>200000</v>
      </c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</row>
    <row r="224" spans="1:39">
      <c r="A224" s="92"/>
      <c r="B224" s="98"/>
      <c r="C224" s="100"/>
      <c r="D224" s="100"/>
      <c r="E224" s="109"/>
      <c r="F224" s="109"/>
      <c r="G224" s="114">
        <f t="shared" si="3"/>
        <v>200000</v>
      </c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1:39">
      <c r="A225" s="92"/>
      <c r="B225" s="98"/>
      <c r="C225" s="100"/>
      <c r="D225" s="100"/>
      <c r="E225" s="109"/>
      <c r="F225" s="109"/>
      <c r="G225" s="114">
        <f t="shared" si="3"/>
        <v>200000</v>
      </c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1:39">
      <c r="A226" s="92"/>
      <c r="B226" s="98"/>
      <c r="C226" s="100"/>
      <c r="D226" s="100"/>
      <c r="E226" s="109"/>
      <c r="F226" s="109"/>
      <c r="G226" s="114">
        <f t="shared" si="3"/>
        <v>200000</v>
      </c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1:39">
      <c r="A227" s="92"/>
      <c r="B227" s="98"/>
      <c r="C227" s="100"/>
      <c r="D227" s="100"/>
      <c r="E227" s="109"/>
      <c r="F227" s="109"/>
      <c r="G227" s="114">
        <f t="shared" si="3"/>
        <v>200000</v>
      </c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1:39">
      <c r="A228" s="92"/>
      <c r="B228" s="98"/>
      <c r="C228" s="100"/>
      <c r="D228" s="100"/>
      <c r="E228" s="109"/>
      <c r="F228" s="109"/>
      <c r="G228" s="114">
        <f t="shared" si="3"/>
        <v>200000</v>
      </c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1:39">
      <c r="A229" s="92"/>
      <c r="B229" s="98"/>
      <c r="C229" s="100"/>
      <c r="D229" s="100"/>
      <c r="E229" s="109"/>
      <c r="F229" s="109"/>
      <c r="G229" s="114">
        <f t="shared" si="3"/>
        <v>200000</v>
      </c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1:39">
      <c r="A230" s="92"/>
      <c r="B230" s="98"/>
      <c r="C230" s="100"/>
      <c r="D230" s="100"/>
      <c r="E230" s="109"/>
      <c r="F230" s="109"/>
      <c r="G230" s="114">
        <f t="shared" si="3"/>
        <v>200000</v>
      </c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1:39">
      <c r="A231" s="92"/>
      <c r="B231" s="98"/>
      <c r="C231" s="100"/>
      <c r="D231" s="100"/>
      <c r="E231" s="109"/>
      <c r="F231" s="109"/>
      <c r="G231" s="114">
        <f t="shared" si="3"/>
        <v>200000</v>
      </c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1:39">
      <c r="A232" s="92"/>
      <c r="B232" s="98"/>
      <c r="C232" s="100"/>
      <c r="D232" s="100"/>
      <c r="E232" s="109"/>
      <c r="F232" s="109"/>
      <c r="G232" s="114">
        <f t="shared" si="3"/>
        <v>200000</v>
      </c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1:39">
      <c r="A233" s="92"/>
      <c r="B233" s="98"/>
      <c r="C233" s="100"/>
      <c r="D233" s="100"/>
      <c r="E233" s="109"/>
      <c r="F233" s="109"/>
      <c r="G233" s="114">
        <f t="shared" si="3"/>
        <v>200000</v>
      </c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1:39">
      <c r="A234" s="92"/>
      <c r="B234" s="98"/>
      <c r="C234" s="100"/>
      <c r="D234" s="100"/>
      <c r="E234" s="109"/>
      <c r="F234" s="109"/>
      <c r="G234" s="114">
        <f t="shared" si="3"/>
        <v>200000</v>
      </c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</row>
    <row r="235" spans="1:39">
      <c r="A235" s="92"/>
      <c r="B235" s="98"/>
      <c r="C235" s="100"/>
      <c r="D235" s="100"/>
      <c r="E235" s="109"/>
      <c r="F235" s="109"/>
      <c r="G235" s="114">
        <f t="shared" si="3"/>
        <v>200000</v>
      </c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</row>
    <row r="236" spans="1:39">
      <c r="A236" s="92"/>
      <c r="B236" s="98"/>
      <c r="C236" s="100"/>
      <c r="D236" s="100"/>
      <c r="E236" s="109"/>
      <c r="F236" s="109"/>
      <c r="G236" s="114">
        <f t="shared" si="3"/>
        <v>200000</v>
      </c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1:39">
      <c r="A237" s="92"/>
      <c r="B237" s="98"/>
      <c r="C237" s="100"/>
      <c r="D237" s="100"/>
      <c r="E237" s="109"/>
      <c r="F237" s="109"/>
      <c r="G237" s="114">
        <f t="shared" si="3"/>
        <v>200000</v>
      </c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1:39">
      <c r="A238" s="92"/>
      <c r="B238" s="98"/>
      <c r="C238" s="100"/>
      <c r="D238" s="100"/>
      <c r="E238" s="109"/>
      <c r="F238" s="109"/>
      <c r="G238" s="114">
        <f t="shared" si="3"/>
        <v>200000</v>
      </c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1:39">
      <c r="A239" s="92"/>
      <c r="B239" s="98"/>
      <c r="C239" s="100"/>
      <c r="D239" s="100"/>
      <c r="E239" s="109"/>
      <c r="F239" s="109"/>
      <c r="G239" s="114">
        <f t="shared" si="3"/>
        <v>200000</v>
      </c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1:39">
      <c r="A240" s="92"/>
      <c r="B240" s="98"/>
      <c r="C240" s="100"/>
      <c r="D240" s="100"/>
      <c r="E240" s="109"/>
      <c r="F240" s="109"/>
      <c r="G240" s="114">
        <f t="shared" si="3"/>
        <v>200000</v>
      </c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1:39">
      <c r="A241" s="92"/>
      <c r="B241" s="98"/>
      <c r="C241" s="100"/>
      <c r="D241" s="100"/>
      <c r="E241" s="109"/>
      <c r="F241" s="109"/>
      <c r="G241" s="114">
        <f t="shared" si="3"/>
        <v>200000</v>
      </c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1:39">
      <c r="A242" s="92"/>
      <c r="B242" s="98"/>
      <c r="C242" s="100"/>
      <c r="D242" s="100"/>
      <c r="E242" s="109"/>
      <c r="F242" s="109"/>
      <c r="G242" s="114">
        <f t="shared" si="3"/>
        <v>200000</v>
      </c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1:39">
      <c r="A243" s="92"/>
      <c r="B243" s="98"/>
      <c r="C243" s="100"/>
      <c r="D243" s="100"/>
      <c r="E243" s="109"/>
      <c r="F243" s="109"/>
      <c r="G243" s="114">
        <f t="shared" si="3"/>
        <v>200000</v>
      </c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1:39">
      <c r="A244" s="92"/>
      <c r="B244" s="98"/>
      <c r="C244" s="100"/>
      <c r="D244" s="100"/>
      <c r="E244" s="109"/>
      <c r="F244" s="109"/>
      <c r="G244" s="114">
        <f t="shared" si="3"/>
        <v>200000</v>
      </c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1:39">
      <c r="A245" s="92"/>
      <c r="B245" s="98"/>
      <c r="C245" s="100"/>
      <c r="D245" s="100"/>
      <c r="E245" s="109"/>
      <c r="F245" s="109"/>
      <c r="G245" s="114">
        <f t="shared" si="3"/>
        <v>200000</v>
      </c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1:39">
      <c r="A246" s="92"/>
      <c r="B246" s="98"/>
      <c r="C246" s="100"/>
      <c r="D246" s="100"/>
      <c r="E246" s="109"/>
      <c r="F246" s="109"/>
      <c r="G246" s="114">
        <f t="shared" si="3"/>
        <v>200000</v>
      </c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</row>
    <row r="247" spans="1:39">
      <c r="A247" s="92"/>
      <c r="B247" s="98"/>
      <c r="C247" s="100"/>
      <c r="D247" s="100"/>
      <c r="E247" s="109"/>
      <c r="F247" s="109"/>
      <c r="G247" s="114">
        <f t="shared" si="3"/>
        <v>200000</v>
      </c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</row>
    <row r="248" spans="1:39">
      <c r="A248" s="92"/>
      <c r="B248" s="98"/>
      <c r="C248" s="100"/>
      <c r="D248" s="100"/>
      <c r="E248" s="109"/>
      <c r="F248" s="109"/>
      <c r="G248" s="114">
        <f t="shared" si="3"/>
        <v>200000</v>
      </c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1:39">
      <c r="A249" s="92"/>
      <c r="B249" s="98"/>
      <c r="C249" s="100"/>
      <c r="D249" s="100"/>
      <c r="E249" s="109"/>
      <c r="F249" s="109"/>
      <c r="G249" s="114">
        <f t="shared" si="3"/>
        <v>200000</v>
      </c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1:39">
      <c r="A250" s="92"/>
      <c r="B250" s="98"/>
      <c r="C250" s="100"/>
      <c r="D250" s="100"/>
      <c r="E250" s="109"/>
      <c r="F250" s="109"/>
      <c r="G250" s="114">
        <f t="shared" si="3"/>
        <v>200000</v>
      </c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1:39">
      <c r="A251" s="92"/>
      <c r="B251" s="98"/>
      <c r="C251" s="100"/>
      <c r="D251" s="100"/>
      <c r="E251" s="109"/>
      <c r="F251" s="109"/>
      <c r="G251" s="114">
        <f t="shared" si="3"/>
        <v>200000</v>
      </c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1:39">
      <c r="A252" s="92"/>
      <c r="B252" s="98"/>
      <c r="C252" s="100"/>
      <c r="D252" s="100"/>
      <c r="E252" s="109"/>
      <c r="F252" s="109"/>
      <c r="G252" s="114">
        <f t="shared" si="3"/>
        <v>200000</v>
      </c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1:39">
      <c r="A253" s="92"/>
      <c r="B253" s="98"/>
      <c r="C253" s="100"/>
      <c r="D253" s="100"/>
      <c r="E253" s="109"/>
      <c r="F253" s="109"/>
      <c r="G253" s="114">
        <f t="shared" si="3"/>
        <v>200000</v>
      </c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1:39">
      <c r="A254" s="92"/>
      <c r="B254" s="98"/>
      <c r="C254" s="100"/>
      <c r="D254" s="100"/>
      <c r="E254" s="109"/>
      <c r="F254" s="109"/>
      <c r="G254" s="114">
        <f t="shared" si="3"/>
        <v>200000</v>
      </c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1:39">
      <c r="A255" s="92"/>
      <c r="B255" s="98"/>
      <c r="C255" s="100"/>
      <c r="D255" s="100"/>
      <c r="E255" s="109"/>
      <c r="F255" s="109"/>
      <c r="G255" s="114">
        <f t="shared" si="3"/>
        <v>200000</v>
      </c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1:39">
      <c r="A256" s="92"/>
      <c r="B256" s="98"/>
      <c r="C256" s="100"/>
      <c r="D256" s="100"/>
      <c r="E256" s="109"/>
      <c r="F256" s="109"/>
      <c r="G256" s="114">
        <f t="shared" si="3"/>
        <v>200000</v>
      </c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1:39">
      <c r="A257" s="92"/>
      <c r="B257" s="98"/>
      <c r="C257" s="100"/>
      <c r="D257" s="100"/>
      <c r="E257" s="109"/>
      <c r="F257" s="109"/>
      <c r="G257" s="114">
        <f t="shared" si="3"/>
        <v>200000</v>
      </c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1:39">
      <c r="A258" s="92"/>
      <c r="B258" s="98"/>
      <c r="C258" s="100"/>
      <c r="D258" s="100"/>
      <c r="E258" s="109"/>
      <c r="F258" s="109"/>
      <c r="G258" s="114">
        <f t="shared" si="3"/>
        <v>200000</v>
      </c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</row>
    <row r="259" spans="1:39">
      <c r="A259" s="92"/>
      <c r="B259" s="98"/>
      <c r="C259" s="100"/>
      <c r="D259" s="100"/>
      <c r="E259" s="109"/>
      <c r="F259" s="109"/>
      <c r="G259" s="114">
        <f t="shared" si="3"/>
        <v>200000</v>
      </c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</row>
    <row r="260" spans="1:39">
      <c r="A260" s="92"/>
      <c r="B260" s="98"/>
      <c r="C260" s="100"/>
      <c r="D260" s="100"/>
      <c r="E260" s="109"/>
      <c r="F260" s="109"/>
      <c r="G260" s="114">
        <f t="shared" si="3"/>
        <v>200000</v>
      </c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</row>
    <row r="261" spans="1:39">
      <c r="A261" s="92"/>
      <c r="B261" s="98"/>
      <c r="C261" s="100"/>
      <c r="D261" s="100"/>
      <c r="E261" s="109"/>
      <c r="F261" s="109"/>
      <c r="G261" s="114">
        <f t="shared" ref="G261:G324" si="4">G260+E261-F261</f>
        <v>200000</v>
      </c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</row>
    <row r="262" spans="1:39">
      <c r="A262" s="92"/>
      <c r="B262" s="98"/>
      <c r="C262" s="100"/>
      <c r="D262" s="100"/>
      <c r="E262" s="109"/>
      <c r="F262" s="109"/>
      <c r="G262" s="114">
        <f t="shared" si="4"/>
        <v>200000</v>
      </c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</row>
    <row r="263" spans="1:39">
      <c r="A263" s="92"/>
      <c r="B263" s="98"/>
      <c r="C263" s="100"/>
      <c r="D263" s="100"/>
      <c r="E263" s="109"/>
      <c r="F263" s="109"/>
      <c r="G263" s="114">
        <f t="shared" si="4"/>
        <v>200000</v>
      </c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</row>
    <row r="264" spans="1:39">
      <c r="A264" s="92"/>
      <c r="B264" s="98"/>
      <c r="C264" s="100"/>
      <c r="D264" s="100"/>
      <c r="E264" s="109"/>
      <c r="F264" s="109"/>
      <c r="G264" s="114">
        <f t="shared" si="4"/>
        <v>200000</v>
      </c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</row>
    <row r="265" spans="1:39">
      <c r="A265" s="92"/>
      <c r="B265" s="98"/>
      <c r="C265" s="100"/>
      <c r="D265" s="100"/>
      <c r="E265" s="109"/>
      <c r="F265" s="109"/>
      <c r="G265" s="114">
        <f t="shared" si="4"/>
        <v>200000</v>
      </c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</row>
    <row r="266" spans="1:39">
      <c r="A266" s="92"/>
      <c r="B266" s="98"/>
      <c r="C266" s="100"/>
      <c r="D266" s="100"/>
      <c r="E266" s="109"/>
      <c r="F266" s="109"/>
      <c r="G266" s="114">
        <f t="shared" si="4"/>
        <v>200000</v>
      </c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</row>
    <row r="267" spans="1:39">
      <c r="A267" s="92"/>
      <c r="B267" s="98"/>
      <c r="C267" s="100"/>
      <c r="D267" s="100"/>
      <c r="E267" s="109"/>
      <c r="F267" s="109"/>
      <c r="G267" s="114">
        <f t="shared" si="4"/>
        <v>200000</v>
      </c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</row>
    <row r="268" spans="1:39">
      <c r="A268" s="92"/>
      <c r="B268" s="98"/>
      <c r="C268" s="100"/>
      <c r="D268" s="100"/>
      <c r="E268" s="109"/>
      <c r="F268" s="109"/>
      <c r="G268" s="114">
        <f t="shared" si="4"/>
        <v>200000</v>
      </c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</row>
    <row r="269" spans="1:39">
      <c r="A269" s="92"/>
      <c r="B269" s="98"/>
      <c r="C269" s="100"/>
      <c r="D269" s="100"/>
      <c r="E269" s="109"/>
      <c r="F269" s="109"/>
      <c r="G269" s="114">
        <f t="shared" si="4"/>
        <v>200000</v>
      </c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</row>
    <row r="270" spans="1:39">
      <c r="A270" s="92"/>
      <c r="B270" s="98"/>
      <c r="C270" s="100"/>
      <c r="D270" s="100"/>
      <c r="E270" s="109"/>
      <c r="F270" s="109"/>
      <c r="G270" s="114">
        <f t="shared" si="4"/>
        <v>200000</v>
      </c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</row>
    <row r="271" spans="1:39">
      <c r="A271" s="92"/>
      <c r="B271" s="98"/>
      <c r="C271" s="100"/>
      <c r="D271" s="100"/>
      <c r="E271" s="109"/>
      <c r="F271" s="109"/>
      <c r="G271" s="114">
        <f t="shared" si="4"/>
        <v>200000</v>
      </c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</row>
    <row r="272" spans="1:39">
      <c r="A272" s="92"/>
      <c r="B272" s="98"/>
      <c r="C272" s="100"/>
      <c r="D272" s="100"/>
      <c r="E272" s="109"/>
      <c r="F272" s="109"/>
      <c r="G272" s="114">
        <f t="shared" si="4"/>
        <v>200000</v>
      </c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</row>
    <row r="273" spans="1:39">
      <c r="A273" s="92"/>
      <c r="B273" s="98"/>
      <c r="C273" s="100"/>
      <c r="D273" s="100"/>
      <c r="E273" s="109"/>
      <c r="F273" s="109"/>
      <c r="G273" s="114">
        <f t="shared" si="4"/>
        <v>200000</v>
      </c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</row>
    <row r="274" spans="1:39">
      <c r="A274" s="92"/>
      <c r="B274" s="98"/>
      <c r="C274" s="100"/>
      <c r="D274" s="100"/>
      <c r="E274" s="109"/>
      <c r="F274" s="109"/>
      <c r="G274" s="114">
        <f t="shared" si="4"/>
        <v>200000</v>
      </c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</row>
    <row r="275" spans="1:39">
      <c r="A275" s="92"/>
      <c r="B275" s="98"/>
      <c r="C275" s="100"/>
      <c r="D275" s="100"/>
      <c r="E275" s="109"/>
      <c r="F275" s="109"/>
      <c r="G275" s="114">
        <f t="shared" si="4"/>
        <v>200000</v>
      </c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</row>
    <row r="276" spans="1:39">
      <c r="A276" s="92"/>
      <c r="B276" s="98"/>
      <c r="C276" s="100"/>
      <c r="D276" s="100"/>
      <c r="E276" s="109"/>
      <c r="F276" s="109"/>
      <c r="G276" s="114">
        <f t="shared" si="4"/>
        <v>200000</v>
      </c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</row>
    <row r="277" spans="1:39">
      <c r="A277" s="92"/>
      <c r="B277" s="98"/>
      <c r="C277" s="100"/>
      <c r="D277" s="100"/>
      <c r="E277" s="109"/>
      <c r="F277" s="109"/>
      <c r="G277" s="114">
        <f t="shared" si="4"/>
        <v>200000</v>
      </c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</row>
    <row r="278" spans="1:39">
      <c r="A278" s="92"/>
      <c r="B278" s="98"/>
      <c r="C278" s="100"/>
      <c r="D278" s="100"/>
      <c r="E278" s="109"/>
      <c r="F278" s="109"/>
      <c r="G278" s="114">
        <f t="shared" si="4"/>
        <v>200000</v>
      </c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</row>
    <row r="279" spans="1:39">
      <c r="A279" s="92"/>
      <c r="B279" s="98"/>
      <c r="C279" s="100"/>
      <c r="D279" s="100"/>
      <c r="E279" s="109"/>
      <c r="F279" s="109"/>
      <c r="G279" s="114">
        <f t="shared" si="4"/>
        <v>200000</v>
      </c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</row>
    <row r="280" spans="1:39">
      <c r="A280" s="92"/>
      <c r="B280" s="98"/>
      <c r="C280" s="100"/>
      <c r="D280" s="100"/>
      <c r="E280" s="109"/>
      <c r="F280" s="109"/>
      <c r="G280" s="114">
        <f t="shared" si="4"/>
        <v>200000</v>
      </c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</row>
    <row r="281" spans="1:39">
      <c r="A281" s="92"/>
      <c r="B281" s="98"/>
      <c r="C281" s="100"/>
      <c r="D281" s="100"/>
      <c r="E281" s="109"/>
      <c r="F281" s="109"/>
      <c r="G281" s="114">
        <f t="shared" si="4"/>
        <v>200000</v>
      </c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</row>
    <row r="282" spans="1:39">
      <c r="A282" s="92"/>
      <c r="B282" s="98"/>
      <c r="C282" s="100"/>
      <c r="D282" s="100"/>
      <c r="E282" s="109"/>
      <c r="F282" s="109"/>
      <c r="G282" s="114">
        <f t="shared" si="4"/>
        <v>200000</v>
      </c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</row>
    <row r="283" spans="1:39">
      <c r="A283" s="92"/>
      <c r="B283" s="98"/>
      <c r="C283" s="100"/>
      <c r="D283" s="100"/>
      <c r="E283" s="109"/>
      <c r="F283" s="109"/>
      <c r="G283" s="114">
        <f t="shared" si="4"/>
        <v>200000</v>
      </c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</row>
    <row r="284" spans="1:39">
      <c r="A284" s="92"/>
      <c r="B284" s="98"/>
      <c r="C284" s="100"/>
      <c r="D284" s="100"/>
      <c r="E284" s="109"/>
      <c r="F284" s="109"/>
      <c r="G284" s="114">
        <f t="shared" si="4"/>
        <v>200000</v>
      </c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</row>
    <row r="285" spans="1:39">
      <c r="A285" s="92"/>
      <c r="B285" s="98"/>
      <c r="C285" s="100"/>
      <c r="D285" s="100"/>
      <c r="E285" s="109"/>
      <c r="F285" s="109"/>
      <c r="G285" s="114">
        <f t="shared" si="4"/>
        <v>200000</v>
      </c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</row>
    <row r="286" spans="1:39">
      <c r="A286" s="92"/>
      <c r="B286" s="98"/>
      <c r="C286" s="100"/>
      <c r="D286" s="100"/>
      <c r="E286" s="109"/>
      <c r="F286" s="109"/>
      <c r="G286" s="114">
        <f t="shared" si="4"/>
        <v>200000</v>
      </c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</row>
    <row r="287" spans="1:39">
      <c r="A287" s="92"/>
      <c r="B287" s="98"/>
      <c r="C287" s="100"/>
      <c r="D287" s="100"/>
      <c r="E287" s="109"/>
      <c r="F287" s="109"/>
      <c r="G287" s="114">
        <f t="shared" si="4"/>
        <v>200000</v>
      </c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</row>
    <row r="288" spans="1:39">
      <c r="A288" s="92"/>
      <c r="B288" s="98"/>
      <c r="C288" s="100"/>
      <c r="D288" s="100"/>
      <c r="E288" s="109"/>
      <c r="F288" s="109"/>
      <c r="G288" s="114">
        <f t="shared" si="4"/>
        <v>200000</v>
      </c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</row>
    <row r="289" spans="1:39">
      <c r="A289" s="92"/>
      <c r="B289" s="98"/>
      <c r="C289" s="100"/>
      <c r="D289" s="100"/>
      <c r="E289" s="109"/>
      <c r="F289" s="109"/>
      <c r="G289" s="114">
        <f t="shared" si="4"/>
        <v>200000</v>
      </c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</row>
    <row r="290" spans="1:39">
      <c r="A290" s="92"/>
      <c r="B290" s="98"/>
      <c r="C290" s="100"/>
      <c r="D290" s="100"/>
      <c r="E290" s="109"/>
      <c r="F290" s="109"/>
      <c r="G290" s="114">
        <f t="shared" si="4"/>
        <v>200000</v>
      </c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</row>
    <row r="291" spans="1:39">
      <c r="A291" s="92"/>
      <c r="B291" s="98"/>
      <c r="C291" s="100"/>
      <c r="D291" s="100"/>
      <c r="E291" s="109"/>
      <c r="F291" s="109"/>
      <c r="G291" s="114">
        <f t="shared" si="4"/>
        <v>200000</v>
      </c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</row>
    <row r="292" spans="1:39">
      <c r="A292" s="92"/>
      <c r="B292" s="98"/>
      <c r="C292" s="100"/>
      <c r="D292" s="100"/>
      <c r="E292" s="109"/>
      <c r="F292" s="109"/>
      <c r="G292" s="114">
        <f t="shared" si="4"/>
        <v>200000</v>
      </c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</row>
    <row r="293" spans="1:39">
      <c r="A293" s="92"/>
      <c r="B293" s="98"/>
      <c r="C293" s="100"/>
      <c r="D293" s="100"/>
      <c r="E293" s="109"/>
      <c r="F293" s="109"/>
      <c r="G293" s="114">
        <f t="shared" si="4"/>
        <v>200000</v>
      </c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</row>
    <row r="294" spans="1:39">
      <c r="A294" s="92"/>
      <c r="B294" s="98"/>
      <c r="C294" s="100"/>
      <c r="D294" s="100"/>
      <c r="E294" s="109"/>
      <c r="F294" s="109"/>
      <c r="G294" s="114">
        <f t="shared" si="4"/>
        <v>200000</v>
      </c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</row>
    <row r="295" spans="1:39">
      <c r="A295" s="92"/>
      <c r="B295" s="98"/>
      <c r="C295" s="100"/>
      <c r="D295" s="100"/>
      <c r="E295" s="109"/>
      <c r="F295" s="109"/>
      <c r="G295" s="114">
        <f t="shared" si="4"/>
        <v>200000</v>
      </c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</row>
    <row r="296" spans="1:39">
      <c r="A296" s="92"/>
      <c r="B296" s="98"/>
      <c r="C296" s="100"/>
      <c r="D296" s="100"/>
      <c r="E296" s="109"/>
      <c r="F296" s="109"/>
      <c r="G296" s="114">
        <f t="shared" si="4"/>
        <v>200000</v>
      </c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</row>
    <row r="297" spans="1:39">
      <c r="A297" s="92"/>
      <c r="B297" s="98"/>
      <c r="C297" s="100"/>
      <c r="D297" s="100"/>
      <c r="E297" s="109"/>
      <c r="F297" s="109"/>
      <c r="G297" s="114">
        <f t="shared" si="4"/>
        <v>200000</v>
      </c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</row>
    <row r="298" spans="1:39">
      <c r="A298" s="92"/>
      <c r="B298" s="98"/>
      <c r="C298" s="100"/>
      <c r="D298" s="100"/>
      <c r="E298" s="109"/>
      <c r="F298" s="109"/>
      <c r="G298" s="114">
        <f t="shared" si="4"/>
        <v>200000</v>
      </c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</row>
    <row r="299" spans="1:39">
      <c r="A299" s="92"/>
      <c r="B299" s="98"/>
      <c r="C299" s="100"/>
      <c r="D299" s="100"/>
      <c r="E299" s="109"/>
      <c r="F299" s="109"/>
      <c r="G299" s="114">
        <f t="shared" si="4"/>
        <v>200000</v>
      </c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</row>
    <row r="300" spans="1:39">
      <c r="A300" s="92"/>
      <c r="B300" s="98"/>
      <c r="C300" s="100"/>
      <c r="D300" s="100"/>
      <c r="E300" s="109"/>
      <c r="F300" s="109"/>
      <c r="G300" s="114">
        <f t="shared" si="4"/>
        <v>200000</v>
      </c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</row>
    <row r="301" spans="1:39">
      <c r="A301" s="92"/>
      <c r="B301" s="98"/>
      <c r="C301" s="100"/>
      <c r="D301" s="100"/>
      <c r="E301" s="109"/>
      <c r="F301" s="109"/>
      <c r="G301" s="114">
        <f t="shared" si="4"/>
        <v>200000</v>
      </c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</row>
    <row r="302" spans="1:39">
      <c r="A302" s="92"/>
      <c r="B302" s="98"/>
      <c r="C302" s="100"/>
      <c r="D302" s="100"/>
      <c r="E302" s="109"/>
      <c r="F302" s="109"/>
      <c r="G302" s="114">
        <f t="shared" si="4"/>
        <v>200000</v>
      </c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</row>
    <row r="303" spans="1:39">
      <c r="A303" s="92"/>
      <c r="B303" s="98"/>
      <c r="C303" s="100"/>
      <c r="D303" s="100"/>
      <c r="E303" s="109"/>
      <c r="F303" s="109"/>
      <c r="G303" s="114">
        <f t="shared" si="4"/>
        <v>200000</v>
      </c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</row>
    <row r="304" spans="1:39">
      <c r="A304" s="92"/>
      <c r="B304" s="98"/>
      <c r="C304" s="100"/>
      <c r="D304" s="100"/>
      <c r="E304" s="109"/>
      <c r="F304" s="109"/>
      <c r="G304" s="114">
        <f t="shared" si="4"/>
        <v>200000</v>
      </c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</row>
    <row r="305" spans="1:39">
      <c r="A305" s="92"/>
      <c r="B305" s="98"/>
      <c r="C305" s="100"/>
      <c r="D305" s="100"/>
      <c r="E305" s="109"/>
      <c r="F305" s="109"/>
      <c r="G305" s="114">
        <f t="shared" si="4"/>
        <v>200000</v>
      </c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</row>
    <row r="306" spans="1:39">
      <c r="A306" s="92"/>
      <c r="B306" s="98"/>
      <c r="C306" s="100"/>
      <c r="D306" s="100"/>
      <c r="E306" s="109"/>
      <c r="F306" s="109"/>
      <c r="G306" s="114">
        <f t="shared" si="4"/>
        <v>200000</v>
      </c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</row>
    <row r="307" spans="1:39">
      <c r="A307" s="92"/>
      <c r="B307" s="98"/>
      <c r="C307" s="100"/>
      <c r="D307" s="100"/>
      <c r="E307" s="109"/>
      <c r="F307" s="109"/>
      <c r="G307" s="114">
        <f t="shared" si="4"/>
        <v>200000</v>
      </c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</row>
    <row r="308" spans="1:39">
      <c r="A308" s="92"/>
      <c r="B308" s="98"/>
      <c r="C308" s="100"/>
      <c r="D308" s="100"/>
      <c r="E308" s="109"/>
      <c r="F308" s="109"/>
      <c r="G308" s="114">
        <f t="shared" si="4"/>
        <v>200000</v>
      </c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</row>
    <row r="309" spans="1:39">
      <c r="A309" s="92"/>
      <c r="B309" s="98"/>
      <c r="C309" s="100"/>
      <c r="D309" s="100"/>
      <c r="E309" s="109"/>
      <c r="F309" s="109"/>
      <c r="G309" s="114">
        <f t="shared" si="4"/>
        <v>200000</v>
      </c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</row>
    <row r="310" spans="1:39">
      <c r="A310" s="92"/>
      <c r="B310" s="98"/>
      <c r="C310" s="100"/>
      <c r="D310" s="100"/>
      <c r="E310" s="109"/>
      <c r="F310" s="109"/>
      <c r="G310" s="114">
        <f t="shared" si="4"/>
        <v>200000</v>
      </c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</row>
    <row r="311" spans="1:39">
      <c r="A311" s="92"/>
      <c r="B311" s="98"/>
      <c r="C311" s="100"/>
      <c r="D311" s="100"/>
      <c r="E311" s="109"/>
      <c r="F311" s="109"/>
      <c r="G311" s="114">
        <f t="shared" si="4"/>
        <v>200000</v>
      </c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</row>
    <row r="312" spans="1:39">
      <c r="A312" s="92"/>
      <c r="B312" s="98"/>
      <c r="C312" s="100"/>
      <c r="D312" s="100"/>
      <c r="E312" s="109"/>
      <c r="F312" s="109"/>
      <c r="G312" s="114">
        <f t="shared" si="4"/>
        <v>200000</v>
      </c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</row>
    <row r="313" spans="1:39">
      <c r="A313" s="92"/>
      <c r="B313" s="98"/>
      <c r="C313" s="100"/>
      <c r="D313" s="100"/>
      <c r="E313" s="109"/>
      <c r="F313" s="109"/>
      <c r="G313" s="114">
        <f t="shared" si="4"/>
        <v>200000</v>
      </c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</row>
    <row r="314" spans="1:39">
      <c r="A314" s="92"/>
      <c r="B314" s="98"/>
      <c r="C314" s="100"/>
      <c r="D314" s="100"/>
      <c r="E314" s="109"/>
      <c r="F314" s="109"/>
      <c r="G314" s="114">
        <f t="shared" si="4"/>
        <v>200000</v>
      </c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</row>
    <row r="315" spans="1:39">
      <c r="A315" s="92"/>
      <c r="B315" s="98"/>
      <c r="C315" s="100"/>
      <c r="D315" s="100"/>
      <c r="E315" s="109"/>
      <c r="F315" s="109"/>
      <c r="G315" s="114">
        <f t="shared" si="4"/>
        <v>200000</v>
      </c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</row>
    <row r="316" spans="1:39">
      <c r="A316" s="92"/>
      <c r="B316" s="98"/>
      <c r="C316" s="100"/>
      <c r="D316" s="100"/>
      <c r="E316" s="109"/>
      <c r="F316" s="109"/>
      <c r="G316" s="114">
        <f t="shared" si="4"/>
        <v>200000</v>
      </c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</row>
    <row r="317" spans="1:39">
      <c r="A317" s="92"/>
      <c r="B317" s="98"/>
      <c r="C317" s="100"/>
      <c r="D317" s="100"/>
      <c r="E317" s="109"/>
      <c r="F317" s="109"/>
      <c r="G317" s="114">
        <f t="shared" si="4"/>
        <v>200000</v>
      </c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</row>
    <row r="318" spans="1:39">
      <c r="A318" s="92"/>
      <c r="B318" s="98"/>
      <c r="C318" s="100"/>
      <c r="D318" s="100"/>
      <c r="E318" s="109"/>
      <c r="F318" s="109"/>
      <c r="G318" s="114">
        <f t="shared" si="4"/>
        <v>200000</v>
      </c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</row>
    <row r="319" spans="1:39">
      <c r="A319" s="92"/>
      <c r="B319" s="98"/>
      <c r="C319" s="100"/>
      <c r="D319" s="100"/>
      <c r="E319" s="109"/>
      <c r="F319" s="109"/>
      <c r="G319" s="114">
        <f t="shared" si="4"/>
        <v>200000</v>
      </c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</row>
    <row r="320" spans="1:39">
      <c r="A320" s="92"/>
      <c r="B320" s="98"/>
      <c r="C320" s="100"/>
      <c r="D320" s="100"/>
      <c r="E320" s="109"/>
      <c r="F320" s="109"/>
      <c r="G320" s="114">
        <f t="shared" si="4"/>
        <v>200000</v>
      </c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</row>
    <row r="321" spans="1:39">
      <c r="A321" s="92"/>
      <c r="B321" s="98"/>
      <c r="C321" s="100"/>
      <c r="D321" s="100"/>
      <c r="E321" s="109"/>
      <c r="F321" s="109"/>
      <c r="G321" s="114">
        <f t="shared" si="4"/>
        <v>200000</v>
      </c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</row>
    <row r="322" spans="1:39">
      <c r="A322" s="92"/>
      <c r="B322" s="98"/>
      <c r="C322" s="100"/>
      <c r="D322" s="100"/>
      <c r="E322" s="109"/>
      <c r="F322" s="109"/>
      <c r="G322" s="114">
        <f t="shared" si="4"/>
        <v>200000</v>
      </c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</row>
    <row r="323" spans="1:39">
      <c r="A323" s="92"/>
      <c r="B323" s="98"/>
      <c r="C323" s="100"/>
      <c r="D323" s="100"/>
      <c r="E323" s="109"/>
      <c r="F323" s="109"/>
      <c r="G323" s="114">
        <f t="shared" si="4"/>
        <v>200000</v>
      </c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</row>
    <row r="324" spans="1:39">
      <c r="A324" s="92"/>
      <c r="B324" s="98"/>
      <c r="C324" s="100"/>
      <c r="D324" s="100"/>
      <c r="E324" s="109"/>
      <c r="F324" s="109"/>
      <c r="G324" s="114">
        <f t="shared" si="4"/>
        <v>200000</v>
      </c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</row>
    <row r="325" spans="1:39">
      <c r="A325" s="92"/>
      <c r="B325" s="98"/>
      <c r="C325" s="100"/>
      <c r="D325" s="100"/>
      <c r="E325" s="109"/>
      <c r="F325" s="109"/>
      <c r="G325" s="114">
        <f t="shared" ref="G325:G388" si="5">G324+E325-F325</f>
        <v>200000</v>
      </c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</row>
    <row r="326" spans="1:39">
      <c r="A326" s="92"/>
      <c r="B326" s="98"/>
      <c r="C326" s="100"/>
      <c r="D326" s="100"/>
      <c r="E326" s="109"/>
      <c r="F326" s="109"/>
      <c r="G326" s="114">
        <f t="shared" si="5"/>
        <v>200000</v>
      </c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</row>
    <row r="327" spans="1:39">
      <c r="A327" s="92"/>
      <c r="B327" s="98"/>
      <c r="C327" s="100"/>
      <c r="D327" s="100"/>
      <c r="E327" s="109"/>
      <c r="F327" s="109"/>
      <c r="G327" s="114">
        <f t="shared" si="5"/>
        <v>200000</v>
      </c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</row>
    <row r="328" spans="1:39">
      <c r="A328" s="92"/>
      <c r="B328" s="98"/>
      <c r="C328" s="100"/>
      <c r="D328" s="100"/>
      <c r="E328" s="109"/>
      <c r="F328" s="109"/>
      <c r="G328" s="114">
        <f t="shared" si="5"/>
        <v>200000</v>
      </c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</row>
    <row r="329" spans="1:39">
      <c r="A329" s="92"/>
      <c r="B329" s="98"/>
      <c r="C329" s="100"/>
      <c r="D329" s="100"/>
      <c r="E329" s="109"/>
      <c r="F329" s="109"/>
      <c r="G329" s="114">
        <f t="shared" si="5"/>
        <v>200000</v>
      </c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</row>
    <row r="330" spans="1:39">
      <c r="A330" s="92"/>
      <c r="B330" s="98"/>
      <c r="C330" s="100"/>
      <c r="D330" s="100"/>
      <c r="E330" s="109"/>
      <c r="F330" s="109"/>
      <c r="G330" s="114">
        <f t="shared" si="5"/>
        <v>200000</v>
      </c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</row>
    <row r="331" spans="1:39">
      <c r="A331" s="92"/>
      <c r="B331" s="98"/>
      <c r="C331" s="100"/>
      <c r="D331" s="100"/>
      <c r="E331" s="109"/>
      <c r="F331" s="109"/>
      <c r="G331" s="114">
        <f t="shared" si="5"/>
        <v>200000</v>
      </c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</row>
    <row r="332" spans="1:39">
      <c r="A332" s="92"/>
      <c r="B332" s="98"/>
      <c r="C332" s="100"/>
      <c r="D332" s="100"/>
      <c r="E332" s="109"/>
      <c r="F332" s="109"/>
      <c r="G332" s="114">
        <f t="shared" si="5"/>
        <v>200000</v>
      </c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</row>
    <row r="333" spans="1:39">
      <c r="A333" s="92"/>
      <c r="B333" s="98"/>
      <c r="C333" s="100"/>
      <c r="D333" s="100"/>
      <c r="E333" s="109"/>
      <c r="F333" s="109"/>
      <c r="G333" s="114">
        <f t="shared" si="5"/>
        <v>200000</v>
      </c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</row>
    <row r="334" spans="1:39">
      <c r="A334" s="92"/>
      <c r="B334" s="98"/>
      <c r="C334" s="100"/>
      <c r="D334" s="100"/>
      <c r="E334" s="109"/>
      <c r="F334" s="109"/>
      <c r="G334" s="114">
        <f t="shared" si="5"/>
        <v>200000</v>
      </c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</row>
    <row r="335" spans="1:39">
      <c r="A335" s="92"/>
      <c r="B335" s="98"/>
      <c r="C335" s="100"/>
      <c r="D335" s="100"/>
      <c r="E335" s="109"/>
      <c r="F335" s="109"/>
      <c r="G335" s="114">
        <f t="shared" si="5"/>
        <v>200000</v>
      </c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</row>
    <row r="336" spans="1:39">
      <c r="A336" s="92"/>
      <c r="B336" s="98"/>
      <c r="C336" s="100"/>
      <c r="D336" s="100"/>
      <c r="E336" s="109"/>
      <c r="F336" s="109"/>
      <c r="G336" s="114">
        <f t="shared" si="5"/>
        <v>200000</v>
      </c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</row>
    <row r="337" spans="1:39">
      <c r="A337" s="92"/>
      <c r="B337" s="98"/>
      <c r="C337" s="100"/>
      <c r="D337" s="100"/>
      <c r="E337" s="109"/>
      <c r="F337" s="109"/>
      <c r="G337" s="114">
        <f t="shared" si="5"/>
        <v>200000</v>
      </c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</row>
    <row r="338" spans="1:39">
      <c r="A338" s="92"/>
      <c r="B338" s="98"/>
      <c r="C338" s="100"/>
      <c r="D338" s="100"/>
      <c r="E338" s="109"/>
      <c r="F338" s="109"/>
      <c r="G338" s="114">
        <f t="shared" si="5"/>
        <v>200000</v>
      </c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</row>
    <row r="339" spans="1:39">
      <c r="A339" s="92"/>
      <c r="B339" s="98"/>
      <c r="C339" s="100"/>
      <c r="D339" s="100"/>
      <c r="E339" s="109"/>
      <c r="F339" s="109"/>
      <c r="G339" s="114">
        <f t="shared" si="5"/>
        <v>200000</v>
      </c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</row>
    <row r="340" spans="1:39">
      <c r="A340" s="92"/>
      <c r="B340" s="98"/>
      <c r="C340" s="100"/>
      <c r="D340" s="100"/>
      <c r="E340" s="109"/>
      <c r="F340" s="109"/>
      <c r="G340" s="114">
        <f t="shared" si="5"/>
        <v>200000</v>
      </c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</row>
    <row r="341" spans="1:39">
      <c r="A341" s="92"/>
      <c r="B341" s="98"/>
      <c r="C341" s="100"/>
      <c r="D341" s="100"/>
      <c r="E341" s="109"/>
      <c r="F341" s="109"/>
      <c r="G341" s="114">
        <f t="shared" si="5"/>
        <v>200000</v>
      </c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</row>
    <row r="342" spans="1:39">
      <c r="A342" s="92"/>
      <c r="B342" s="98"/>
      <c r="C342" s="100"/>
      <c r="D342" s="100"/>
      <c r="E342" s="109"/>
      <c r="F342" s="109"/>
      <c r="G342" s="114">
        <f t="shared" si="5"/>
        <v>200000</v>
      </c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</row>
    <row r="343" spans="1:39">
      <c r="A343" s="92"/>
      <c r="B343" s="98"/>
      <c r="C343" s="100"/>
      <c r="D343" s="100"/>
      <c r="E343" s="109"/>
      <c r="F343" s="109"/>
      <c r="G343" s="114">
        <f t="shared" si="5"/>
        <v>200000</v>
      </c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</row>
    <row r="344" spans="1:39">
      <c r="A344" s="92"/>
      <c r="B344" s="98"/>
      <c r="C344" s="100"/>
      <c r="D344" s="100"/>
      <c r="E344" s="109"/>
      <c r="F344" s="109"/>
      <c r="G344" s="114">
        <f t="shared" si="5"/>
        <v>200000</v>
      </c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</row>
    <row r="345" spans="1:39">
      <c r="A345" s="92"/>
      <c r="B345" s="98"/>
      <c r="C345" s="100"/>
      <c r="D345" s="100"/>
      <c r="E345" s="109"/>
      <c r="F345" s="109"/>
      <c r="G345" s="114">
        <f t="shared" si="5"/>
        <v>200000</v>
      </c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</row>
    <row r="346" spans="1:39">
      <c r="A346" s="92"/>
      <c r="B346" s="98"/>
      <c r="C346" s="100"/>
      <c r="D346" s="100"/>
      <c r="E346" s="109"/>
      <c r="F346" s="109"/>
      <c r="G346" s="114">
        <f t="shared" si="5"/>
        <v>200000</v>
      </c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</row>
    <row r="347" spans="1:39">
      <c r="A347" s="92"/>
      <c r="B347" s="98"/>
      <c r="C347" s="100"/>
      <c r="D347" s="100"/>
      <c r="E347" s="109"/>
      <c r="F347" s="109"/>
      <c r="G347" s="114">
        <f t="shared" si="5"/>
        <v>200000</v>
      </c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</row>
    <row r="348" spans="1:39">
      <c r="A348" s="92"/>
      <c r="B348" s="98"/>
      <c r="C348" s="100"/>
      <c r="D348" s="100"/>
      <c r="E348" s="109"/>
      <c r="F348" s="109"/>
      <c r="G348" s="114">
        <f t="shared" si="5"/>
        <v>200000</v>
      </c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</row>
    <row r="349" spans="1:39">
      <c r="A349" s="92"/>
      <c r="B349" s="98"/>
      <c r="C349" s="100"/>
      <c r="D349" s="100"/>
      <c r="E349" s="109"/>
      <c r="F349" s="109"/>
      <c r="G349" s="114">
        <f t="shared" si="5"/>
        <v>200000</v>
      </c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</row>
    <row r="350" spans="1:39">
      <c r="A350" s="92"/>
      <c r="B350" s="98"/>
      <c r="C350" s="100"/>
      <c r="D350" s="100"/>
      <c r="E350" s="109"/>
      <c r="F350" s="109"/>
      <c r="G350" s="114">
        <f t="shared" si="5"/>
        <v>200000</v>
      </c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</row>
    <row r="351" spans="1:39">
      <c r="A351" s="92"/>
      <c r="B351" s="98"/>
      <c r="C351" s="100"/>
      <c r="D351" s="100"/>
      <c r="E351" s="109"/>
      <c r="F351" s="109"/>
      <c r="G351" s="114">
        <f t="shared" si="5"/>
        <v>200000</v>
      </c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</row>
    <row r="352" spans="1:39">
      <c r="A352" s="92"/>
      <c r="B352" s="98"/>
      <c r="C352" s="100"/>
      <c r="D352" s="100"/>
      <c r="E352" s="109"/>
      <c r="F352" s="109"/>
      <c r="G352" s="114">
        <f t="shared" si="5"/>
        <v>200000</v>
      </c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</row>
    <row r="353" spans="1:39">
      <c r="A353" s="92"/>
      <c r="B353" s="98"/>
      <c r="C353" s="100"/>
      <c r="D353" s="100"/>
      <c r="E353" s="109"/>
      <c r="F353" s="109"/>
      <c r="G353" s="114">
        <f t="shared" si="5"/>
        <v>200000</v>
      </c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</row>
    <row r="354" spans="1:39">
      <c r="A354" s="92"/>
      <c r="B354" s="98"/>
      <c r="C354" s="100"/>
      <c r="D354" s="100"/>
      <c r="E354" s="109"/>
      <c r="F354" s="109"/>
      <c r="G354" s="114">
        <f t="shared" si="5"/>
        <v>200000</v>
      </c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</row>
    <row r="355" spans="1:39">
      <c r="A355" s="92"/>
      <c r="B355" s="98"/>
      <c r="C355" s="100"/>
      <c r="D355" s="100"/>
      <c r="E355" s="109"/>
      <c r="F355" s="109"/>
      <c r="G355" s="114">
        <f t="shared" si="5"/>
        <v>200000</v>
      </c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</row>
    <row r="356" spans="1:39">
      <c r="A356" s="92"/>
      <c r="B356" s="98"/>
      <c r="C356" s="100"/>
      <c r="D356" s="100"/>
      <c r="E356" s="109"/>
      <c r="F356" s="109"/>
      <c r="G356" s="114">
        <f t="shared" si="5"/>
        <v>200000</v>
      </c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</row>
    <row r="357" spans="1:39">
      <c r="A357" s="92"/>
      <c r="B357" s="98"/>
      <c r="C357" s="100"/>
      <c r="D357" s="100"/>
      <c r="E357" s="109"/>
      <c r="F357" s="109"/>
      <c r="G357" s="114">
        <f t="shared" si="5"/>
        <v>200000</v>
      </c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</row>
    <row r="358" spans="1:39">
      <c r="A358" s="92"/>
      <c r="B358" s="98"/>
      <c r="C358" s="100"/>
      <c r="D358" s="100"/>
      <c r="E358" s="109"/>
      <c r="F358" s="109"/>
      <c r="G358" s="114">
        <f t="shared" si="5"/>
        <v>200000</v>
      </c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</row>
    <row r="359" spans="1:39">
      <c r="A359" s="92"/>
      <c r="B359" s="98"/>
      <c r="C359" s="100"/>
      <c r="D359" s="100"/>
      <c r="E359" s="109"/>
      <c r="F359" s="109"/>
      <c r="G359" s="114">
        <f t="shared" si="5"/>
        <v>200000</v>
      </c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</row>
    <row r="360" spans="1:39">
      <c r="A360" s="92"/>
      <c r="B360" s="98"/>
      <c r="C360" s="100"/>
      <c r="D360" s="100"/>
      <c r="E360" s="109"/>
      <c r="F360" s="109"/>
      <c r="G360" s="114">
        <f t="shared" si="5"/>
        <v>200000</v>
      </c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</row>
    <row r="361" spans="1:39">
      <c r="A361" s="92"/>
      <c r="B361" s="98"/>
      <c r="C361" s="100"/>
      <c r="D361" s="100"/>
      <c r="E361" s="109"/>
      <c r="F361" s="109"/>
      <c r="G361" s="114">
        <f t="shared" si="5"/>
        <v>200000</v>
      </c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</row>
    <row r="362" spans="1:39">
      <c r="A362" s="92"/>
      <c r="B362" s="98"/>
      <c r="C362" s="100"/>
      <c r="D362" s="100"/>
      <c r="E362" s="109"/>
      <c r="F362" s="109"/>
      <c r="G362" s="114">
        <f t="shared" si="5"/>
        <v>200000</v>
      </c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</row>
    <row r="363" spans="1:39">
      <c r="A363" s="92"/>
      <c r="B363" s="98"/>
      <c r="C363" s="100"/>
      <c r="D363" s="100"/>
      <c r="E363" s="109"/>
      <c r="F363" s="109"/>
      <c r="G363" s="114">
        <f t="shared" si="5"/>
        <v>200000</v>
      </c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</row>
    <row r="364" spans="1:39">
      <c r="A364" s="92"/>
      <c r="B364" s="98"/>
      <c r="C364" s="100"/>
      <c r="D364" s="100"/>
      <c r="E364" s="109"/>
      <c r="F364" s="109"/>
      <c r="G364" s="114">
        <f t="shared" si="5"/>
        <v>200000</v>
      </c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</row>
    <row r="365" spans="1:39">
      <c r="A365" s="92"/>
      <c r="B365" s="98"/>
      <c r="C365" s="100"/>
      <c r="D365" s="100"/>
      <c r="E365" s="109"/>
      <c r="F365" s="109"/>
      <c r="G365" s="114">
        <f t="shared" si="5"/>
        <v>200000</v>
      </c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</row>
    <row r="366" spans="1:39">
      <c r="A366" s="92"/>
      <c r="B366" s="98"/>
      <c r="C366" s="100"/>
      <c r="D366" s="100"/>
      <c r="E366" s="109"/>
      <c r="F366" s="109"/>
      <c r="G366" s="114">
        <f t="shared" si="5"/>
        <v>200000</v>
      </c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</row>
    <row r="367" spans="1:39">
      <c r="A367" s="92"/>
      <c r="B367" s="98"/>
      <c r="C367" s="100"/>
      <c r="D367" s="100"/>
      <c r="E367" s="109"/>
      <c r="F367" s="109"/>
      <c r="G367" s="114">
        <f t="shared" si="5"/>
        <v>200000</v>
      </c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</row>
    <row r="368" spans="1:39">
      <c r="A368" s="92"/>
      <c r="B368" s="98"/>
      <c r="C368" s="100"/>
      <c r="D368" s="100"/>
      <c r="E368" s="109"/>
      <c r="F368" s="109"/>
      <c r="G368" s="114">
        <f t="shared" si="5"/>
        <v>200000</v>
      </c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</row>
    <row r="369" spans="1:39">
      <c r="A369" s="92"/>
      <c r="B369" s="98"/>
      <c r="C369" s="100"/>
      <c r="D369" s="100"/>
      <c r="E369" s="109"/>
      <c r="F369" s="109"/>
      <c r="G369" s="114">
        <f t="shared" si="5"/>
        <v>200000</v>
      </c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</row>
    <row r="370" spans="1:39">
      <c r="A370" s="92"/>
      <c r="B370" s="98"/>
      <c r="C370" s="100"/>
      <c r="D370" s="100"/>
      <c r="E370" s="109"/>
      <c r="F370" s="109"/>
      <c r="G370" s="114">
        <f t="shared" si="5"/>
        <v>200000</v>
      </c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</row>
    <row r="371" spans="1:39">
      <c r="A371" s="92"/>
      <c r="B371" s="98"/>
      <c r="C371" s="100"/>
      <c r="D371" s="100"/>
      <c r="E371" s="109"/>
      <c r="F371" s="109"/>
      <c r="G371" s="114">
        <f t="shared" si="5"/>
        <v>200000</v>
      </c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</row>
    <row r="372" spans="1:39">
      <c r="A372" s="92"/>
      <c r="B372" s="98"/>
      <c r="C372" s="100"/>
      <c r="D372" s="100"/>
      <c r="E372" s="109"/>
      <c r="F372" s="109"/>
      <c r="G372" s="114">
        <f t="shared" si="5"/>
        <v>200000</v>
      </c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</row>
    <row r="373" spans="1:39">
      <c r="A373" s="92"/>
      <c r="B373" s="98"/>
      <c r="C373" s="100"/>
      <c r="D373" s="100"/>
      <c r="E373" s="109"/>
      <c r="F373" s="109"/>
      <c r="G373" s="114">
        <f t="shared" si="5"/>
        <v>200000</v>
      </c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</row>
    <row r="374" spans="1:39">
      <c r="A374" s="92"/>
      <c r="B374" s="98"/>
      <c r="C374" s="100"/>
      <c r="D374" s="100"/>
      <c r="E374" s="109"/>
      <c r="F374" s="109"/>
      <c r="G374" s="114">
        <f t="shared" si="5"/>
        <v>200000</v>
      </c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</row>
    <row r="375" spans="1:39">
      <c r="A375" s="92"/>
      <c r="B375" s="98"/>
      <c r="C375" s="100"/>
      <c r="D375" s="100"/>
      <c r="E375" s="109"/>
      <c r="F375" s="109"/>
      <c r="G375" s="114">
        <f t="shared" si="5"/>
        <v>200000</v>
      </c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</row>
    <row r="376" spans="1:39">
      <c r="A376" s="92"/>
      <c r="B376" s="98"/>
      <c r="C376" s="100"/>
      <c r="D376" s="100"/>
      <c r="E376" s="109"/>
      <c r="F376" s="109"/>
      <c r="G376" s="114">
        <f t="shared" si="5"/>
        <v>200000</v>
      </c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</row>
    <row r="377" spans="1:39">
      <c r="A377" s="92"/>
      <c r="B377" s="98"/>
      <c r="C377" s="100"/>
      <c r="D377" s="100"/>
      <c r="E377" s="109"/>
      <c r="F377" s="109"/>
      <c r="G377" s="114">
        <f t="shared" si="5"/>
        <v>200000</v>
      </c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</row>
    <row r="378" spans="1:39">
      <c r="A378" s="92"/>
      <c r="B378" s="98"/>
      <c r="C378" s="100"/>
      <c r="D378" s="100"/>
      <c r="E378" s="109"/>
      <c r="F378" s="109"/>
      <c r="G378" s="114">
        <f t="shared" si="5"/>
        <v>200000</v>
      </c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</row>
    <row r="379" spans="1:39">
      <c r="A379" s="92"/>
      <c r="B379" s="98"/>
      <c r="C379" s="100"/>
      <c r="D379" s="100"/>
      <c r="E379" s="109"/>
      <c r="F379" s="109"/>
      <c r="G379" s="114">
        <f t="shared" si="5"/>
        <v>200000</v>
      </c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</row>
    <row r="380" spans="1:39">
      <c r="A380" s="92"/>
      <c r="B380" s="98"/>
      <c r="C380" s="100"/>
      <c r="D380" s="100"/>
      <c r="E380" s="109"/>
      <c r="F380" s="109"/>
      <c r="G380" s="114">
        <f t="shared" si="5"/>
        <v>200000</v>
      </c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</row>
    <row r="381" spans="1:39">
      <c r="A381" s="92"/>
      <c r="B381" s="98"/>
      <c r="C381" s="100"/>
      <c r="D381" s="100"/>
      <c r="E381" s="109"/>
      <c r="F381" s="109"/>
      <c r="G381" s="114">
        <f t="shared" si="5"/>
        <v>200000</v>
      </c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</row>
    <row r="382" spans="1:39">
      <c r="A382" s="92"/>
      <c r="B382" s="98"/>
      <c r="C382" s="100"/>
      <c r="D382" s="100"/>
      <c r="E382" s="109"/>
      <c r="F382" s="109"/>
      <c r="G382" s="114">
        <f t="shared" si="5"/>
        <v>200000</v>
      </c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</row>
    <row r="383" spans="1:39">
      <c r="A383" s="92"/>
      <c r="B383" s="98"/>
      <c r="C383" s="100"/>
      <c r="D383" s="100"/>
      <c r="E383" s="109"/>
      <c r="F383" s="109"/>
      <c r="G383" s="114">
        <f t="shared" si="5"/>
        <v>200000</v>
      </c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</row>
    <row r="384" spans="1:39">
      <c r="A384" s="92"/>
      <c r="B384" s="98"/>
      <c r="C384" s="100"/>
      <c r="D384" s="100"/>
      <c r="E384" s="109"/>
      <c r="F384" s="109"/>
      <c r="G384" s="114">
        <f t="shared" si="5"/>
        <v>200000</v>
      </c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</row>
    <row r="385" spans="1:39">
      <c r="A385" s="92"/>
      <c r="B385" s="98"/>
      <c r="C385" s="100"/>
      <c r="D385" s="100"/>
      <c r="E385" s="109"/>
      <c r="F385" s="109"/>
      <c r="G385" s="114">
        <f t="shared" si="5"/>
        <v>200000</v>
      </c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</row>
    <row r="386" spans="1:39">
      <c r="A386" s="92"/>
      <c r="B386" s="98"/>
      <c r="C386" s="100"/>
      <c r="D386" s="100"/>
      <c r="E386" s="109"/>
      <c r="F386" s="109"/>
      <c r="G386" s="114">
        <f t="shared" si="5"/>
        <v>200000</v>
      </c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</row>
    <row r="387" spans="1:39">
      <c r="A387" s="92"/>
      <c r="B387" s="98"/>
      <c r="C387" s="100"/>
      <c r="D387" s="100"/>
      <c r="E387" s="109"/>
      <c r="F387" s="109"/>
      <c r="G387" s="114">
        <f t="shared" si="5"/>
        <v>200000</v>
      </c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</row>
    <row r="388" spans="1:39">
      <c r="A388" s="92"/>
      <c r="B388" s="98"/>
      <c r="C388" s="100"/>
      <c r="D388" s="100"/>
      <c r="E388" s="109"/>
      <c r="F388" s="109"/>
      <c r="G388" s="114">
        <f t="shared" si="5"/>
        <v>200000</v>
      </c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</row>
    <row r="389" spans="1:39">
      <c r="A389" s="92"/>
      <c r="B389" s="98"/>
      <c r="C389" s="100"/>
      <c r="D389" s="100"/>
      <c r="E389" s="109"/>
      <c r="F389" s="109"/>
      <c r="G389" s="114">
        <f t="shared" ref="G389:G452" si="6">G388+E389-F389</f>
        <v>200000</v>
      </c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</row>
    <row r="390" spans="1:39">
      <c r="A390" s="92"/>
      <c r="B390" s="98"/>
      <c r="C390" s="100"/>
      <c r="D390" s="100"/>
      <c r="E390" s="109"/>
      <c r="F390" s="109"/>
      <c r="G390" s="114">
        <f t="shared" si="6"/>
        <v>200000</v>
      </c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</row>
    <row r="391" spans="1:39">
      <c r="A391" s="92"/>
      <c r="B391" s="98"/>
      <c r="C391" s="100"/>
      <c r="D391" s="100"/>
      <c r="E391" s="109"/>
      <c r="F391" s="109"/>
      <c r="G391" s="114">
        <f t="shared" si="6"/>
        <v>200000</v>
      </c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</row>
    <row r="392" spans="1:39">
      <c r="A392" s="92"/>
      <c r="B392" s="98"/>
      <c r="C392" s="100"/>
      <c r="D392" s="100"/>
      <c r="E392" s="109"/>
      <c r="F392" s="109"/>
      <c r="G392" s="114">
        <f t="shared" si="6"/>
        <v>200000</v>
      </c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</row>
    <row r="393" spans="1:39">
      <c r="A393" s="92"/>
      <c r="B393" s="98"/>
      <c r="C393" s="100"/>
      <c r="D393" s="100"/>
      <c r="E393" s="109"/>
      <c r="F393" s="109"/>
      <c r="G393" s="114">
        <f t="shared" si="6"/>
        <v>200000</v>
      </c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</row>
    <row r="394" spans="1:39">
      <c r="A394" s="92"/>
      <c r="B394" s="98"/>
      <c r="C394" s="100"/>
      <c r="D394" s="100"/>
      <c r="E394" s="109"/>
      <c r="F394" s="109"/>
      <c r="G394" s="114">
        <f t="shared" si="6"/>
        <v>200000</v>
      </c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</row>
    <row r="395" spans="1:39">
      <c r="A395" s="92"/>
      <c r="B395" s="98"/>
      <c r="C395" s="100"/>
      <c r="D395" s="100"/>
      <c r="E395" s="109"/>
      <c r="F395" s="109"/>
      <c r="G395" s="114">
        <f t="shared" si="6"/>
        <v>200000</v>
      </c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</row>
    <row r="396" spans="1:39">
      <c r="A396" s="92"/>
      <c r="B396" s="98"/>
      <c r="C396" s="100"/>
      <c r="D396" s="100"/>
      <c r="E396" s="109"/>
      <c r="F396" s="109"/>
      <c r="G396" s="114">
        <f t="shared" si="6"/>
        <v>200000</v>
      </c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</row>
    <row r="397" spans="1:39">
      <c r="A397" s="92"/>
      <c r="B397" s="98"/>
      <c r="C397" s="100"/>
      <c r="D397" s="100"/>
      <c r="E397" s="109"/>
      <c r="F397" s="109"/>
      <c r="G397" s="114">
        <f t="shared" si="6"/>
        <v>200000</v>
      </c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</row>
    <row r="398" spans="1:39">
      <c r="A398" s="92"/>
      <c r="B398" s="98"/>
      <c r="C398" s="100"/>
      <c r="D398" s="100"/>
      <c r="E398" s="109"/>
      <c r="F398" s="109"/>
      <c r="G398" s="114">
        <f t="shared" si="6"/>
        <v>200000</v>
      </c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</row>
    <row r="399" spans="1:39">
      <c r="A399" s="92"/>
      <c r="B399" s="98"/>
      <c r="C399" s="100"/>
      <c r="D399" s="100"/>
      <c r="E399" s="109"/>
      <c r="F399" s="109"/>
      <c r="G399" s="114">
        <f t="shared" si="6"/>
        <v>200000</v>
      </c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</row>
    <row r="400" spans="1:39">
      <c r="A400" s="92"/>
      <c r="B400" s="98"/>
      <c r="C400" s="100"/>
      <c r="D400" s="100"/>
      <c r="E400" s="109"/>
      <c r="F400" s="109"/>
      <c r="G400" s="114">
        <f t="shared" si="6"/>
        <v>200000</v>
      </c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</row>
    <row r="401" spans="1:39">
      <c r="A401" s="92"/>
      <c r="B401" s="98"/>
      <c r="C401" s="100"/>
      <c r="D401" s="100"/>
      <c r="E401" s="109"/>
      <c r="F401" s="109"/>
      <c r="G401" s="114">
        <f t="shared" si="6"/>
        <v>200000</v>
      </c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</row>
    <row r="402" spans="1:39">
      <c r="A402" s="92"/>
      <c r="B402" s="98"/>
      <c r="C402" s="100"/>
      <c r="D402" s="100"/>
      <c r="E402" s="109"/>
      <c r="F402" s="109"/>
      <c r="G402" s="114">
        <f t="shared" si="6"/>
        <v>200000</v>
      </c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</row>
    <row r="403" spans="1:39">
      <c r="A403" s="92"/>
      <c r="B403" s="98"/>
      <c r="C403" s="100"/>
      <c r="D403" s="100"/>
      <c r="E403" s="109"/>
      <c r="F403" s="109"/>
      <c r="G403" s="114">
        <f t="shared" si="6"/>
        <v>200000</v>
      </c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</row>
    <row r="404" spans="1:39">
      <c r="A404" s="92"/>
      <c r="B404" s="98"/>
      <c r="C404" s="100"/>
      <c r="D404" s="100"/>
      <c r="E404" s="109"/>
      <c r="F404" s="109"/>
      <c r="G404" s="114">
        <f t="shared" si="6"/>
        <v>200000</v>
      </c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</row>
    <row r="405" spans="1:39">
      <c r="A405" s="92"/>
      <c r="B405" s="98"/>
      <c r="C405" s="100"/>
      <c r="D405" s="100"/>
      <c r="E405" s="109"/>
      <c r="F405" s="109"/>
      <c r="G405" s="114">
        <f t="shared" si="6"/>
        <v>200000</v>
      </c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</row>
    <row r="406" spans="1:39">
      <c r="A406" s="92"/>
      <c r="B406" s="98"/>
      <c r="C406" s="100"/>
      <c r="D406" s="100"/>
      <c r="E406" s="109"/>
      <c r="F406" s="109"/>
      <c r="G406" s="114">
        <f t="shared" si="6"/>
        <v>200000</v>
      </c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</row>
    <row r="407" spans="1:39">
      <c r="A407" s="92"/>
      <c r="B407" s="98"/>
      <c r="C407" s="100"/>
      <c r="D407" s="100"/>
      <c r="E407" s="109"/>
      <c r="F407" s="109"/>
      <c r="G407" s="114">
        <f t="shared" si="6"/>
        <v>200000</v>
      </c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</row>
    <row r="408" spans="1:39">
      <c r="A408" s="92"/>
      <c r="B408" s="98"/>
      <c r="C408" s="100"/>
      <c r="D408" s="100"/>
      <c r="E408" s="109"/>
      <c r="F408" s="109"/>
      <c r="G408" s="114">
        <f t="shared" si="6"/>
        <v>200000</v>
      </c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</row>
    <row r="409" spans="1:39">
      <c r="A409" s="92"/>
      <c r="B409" s="98"/>
      <c r="C409" s="100"/>
      <c r="D409" s="100"/>
      <c r="E409" s="109"/>
      <c r="F409" s="109"/>
      <c r="G409" s="114">
        <f t="shared" si="6"/>
        <v>200000</v>
      </c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</row>
    <row r="410" spans="1:39">
      <c r="A410" s="92"/>
      <c r="B410" s="98"/>
      <c r="C410" s="100"/>
      <c r="D410" s="100"/>
      <c r="E410" s="109"/>
      <c r="F410" s="109"/>
      <c r="G410" s="114">
        <f t="shared" si="6"/>
        <v>200000</v>
      </c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</row>
    <row r="411" spans="1:39">
      <c r="A411" s="92"/>
      <c r="B411" s="98"/>
      <c r="C411" s="100"/>
      <c r="D411" s="100"/>
      <c r="E411" s="109"/>
      <c r="F411" s="109"/>
      <c r="G411" s="114">
        <f t="shared" si="6"/>
        <v>200000</v>
      </c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</row>
    <row r="412" spans="1:39">
      <c r="A412" s="92"/>
      <c r="B412" s="98"/>
      <c r="C412" s="100"/>
      <c r="D412" s="100"/>
      <c r="E412" s="109"/>
      <c r="F412" s="109"/>
      <c r="G412" s="114">
        <f t="shared" si="6"/>
        <v>200000</v>
      </c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</row>
    <row r="413" spans="1:39">
      <c r="A413" s="92"/>
      <c r="B413" s="98"/>
      <c r="C413" s="100"/>
      <c r="D413" s="100"/>
      <c r="E413" s="109"/>
      <c r="F413" s="109"/>
      <c r="G413" s="114">
        <f t="shared" si="6"/>
        <v>200000</v>
      </c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</row>
    <row r="414" spans="1:39">
      <c r="A414" s="92"/>
      <c r="B414" s="98"/>
      <c r="C414" s="100"/>
      <c r="D414" s="100"/>
      <c r="E414" s="109"/>
      <c r="F414" s="109"/>
      <c r="G414" s="114">
        <f t="shared" si="6"/>
        <v>200000</v>
      </c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</row>
    <row r="415" spans="1:39">
      <c r="A415" s="92"/>
      <c r="B415" s="98"/>
      <c r="C415" s="100"/>
      <c r="D415" s="100"/>
      <c r="E415" s="109"/>
      <c r="F415" s="109"/>
      <c r="G415" s="114">
        <f t="shared" si="6"/>
        <v>200000</v>
      </c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</row>
    <row r="416" spans="1:39">
      <c r="A416" s="92"/>
      <c r="B416" s="98"/>
      <c r="C416" s="100"/>
      <c r="D416" s="100"/>
      <c r="E416" s="109"/>
      <c r="F416" s="109"/>
      <c r="G416" s="114">
        <f t="shared" si="6"/>
        <v>200000</v>
      </c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</row>
    <row r="417" spans="1:39">
      <c r="A417" s="92"/>
      <c r="B417" s="98"/>
      <c r="C417" s="100"/>
      <c r="D417" s="100"/>
      <c r="E417" s="109"/>
      <c r="F417" s="109"/>
      <c r="G417" s="114">
        <f t="shared" si="6"/>
        <v>200000</v>
      </c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</row>
    <row r="418" spans="1:39">
      <c r="A418" s="92"/>
      <c r="B418" s="98"/>
      <c r="C418" s="100"/>
      <c r="D418" s="100"/>
      <c r="E418" s="109"/>
      <c r="F418" s="109"/>
      <c r="G418" s="114">
        <f t="shared" si="6"/>
        <v>200000</v>
      </c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</row>
    <row r="419" spans="1:39">
      <c r="A419" s="92"/>
      <c r="B419" s="98"/>
      <c r="C419" s="100"/>
      <c r="D419" s="100"/>
      <c r="E419" s="109"/>
      <c r="F419" s="109"/>
      <c r="G419" s="114">
        <f t="shared" si="6"/>
        <v>200000</v>
      </c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</row>
    <row r="420" spans="1:39">
      <c r="A420" s="92"/>
      <c r="B420" s="98"/>
      <c r="C420" s="100"/>
      <c r="D420" s="100"/>
      <c r="E420" s="109"/>
      <c r="F420" s="109"/>
      <c r="G420" s="114">
        <f t="shared" si="6"/>
        <v>200000</v>
      </c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</row>
    <row r="421" spans="1:39">
      <c r="A421" s="92"/>
      <c r="B421" s="98"/>
      <c r="C421" s="100"/>
      <c r="D421" s="100"/>
      <c r="E421" s="109"/>
      <c r="F421" s="109"/>
      <c r="G421" s="114">
        <f t="shared" si="6"/>
        <v>200000</v>
      </c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</row>
    <row r="422" spans="1:39">
      <c r="A422" s="92"/>
      <c r="B422" s="98"/>
      <c r="C422" s="100"/>
      <c r="D422" s="100"/>
      <c r="E422" s="109"/>
      <c r="F422" s="109"/>
      <c r="G422" s="114">
        <f t="shared" si="6"/>
        <v>200000</v>
      </c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</row>
    <row r="423" spans="1:39">
      <c r="A423" s="92"/>
      <c r="B423" s="98"/>
      <c r="C423" s="100"/>
      <c r="D423" s="100"/>
      <c r="E423" s="109"/>
      <c r="F423" s="109"/>
      <c r="G423" s="114">
        <f t="shared" si="6"/>
        <v>200000</v>
      </c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</row>
    <row r="424" spans="1:39">
      <c r="A424" s="92"/>
      <c r="B424" s="98"/>
      <c r="C424" s="100"/>
      <c r="D424" s="100"/>
      <c r="E424" s="109"/>
      <c r="F424" s="109"/>
      <c r="G424" s="114">
        <f t="shared" si="6"/>
        <v>200000</v>
      </c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</row>
    <row r="425" spans="1:39">
      <c r="A425" s="92"/>
      <c r="B425" s="98"/>
      <c r="C425" s="100"/>
      <c r="D425" s="100"/>
      <c r="E425" s="109"/>
      <c r="F425" s="109"/>
      <c r="G425" s="114">
        <f t="shared" si="6"/>
        <v>200000</v>
      </c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</row>
    <row r="426" spans="1:39">
      <c r="A426" s="92"/>
      <c r="B426" s="98"/>
      <c r="C426" s="100"/>
      <c r="D426" s="100"/>
      <c r="E426" s="109"/>
      <c r="F426" s="109"/>
      <c r="G426" s="114">
        <f t="shared" si="6"/>
        <v>200000</v>
      </c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</row>
    <row r="427" spans="1:39">
      <c r="A427" s="92"/>
      <c r="B427" s="98"/>
      <c r="C427" s="100"/>
      <c r="D427" s="100"/>
      <c r="E427" s="109"/>
      <c r="F427" s="109"/>
      <c r="G427" s="114">
        <f t="shared" si="6"/>
        <v>200000</v>
      </c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</row>
    <row r="428" spans="1:39">
      <c r="A428" s="92"/>
      <c r="B428" s="98"/>
      <c r="C428" s="100"/>
      <c r="D428" s="100"/>
      <c r="E428" s="109"/>
      <c r="F428" s="109"/>
      <c r="G428" s="114">
        <f t="shared" si="6"/>
        <v>200000</v>
      </c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</row>
    <row r="429" spans="1:39">
      <c r="A429" s="92"/>
      <c r="B429" s="98"/>
      <c r="C429" s="100"/>
      <c r="D429" s="100"/>
      <c r="E429" s="109"/>
      <c r="F429" s="109"/>
      <c r="G429" s="114">
        <f t="shared" si="6"/>
        <v>200000</v>
      </c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</row>
    <row r="430" spans="1:39">
      <c r="A430" s="92"/>
      <c r="B430" s="98"/>
      <c r="C430" s="100"/>
      <c r="D430" s="100"/>
      <c r="E430" s="109"/>
      <c r="F430" s="109"/>
      <c r="G430" s="114">
        <f t="shared" si="6"/>
        <v>200000</v>
      </c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</row>
    <row r="431" spans="1:39">
      <c r="A431" s="92"/>
      <c r="B431" s="98"/>
      <c r="C431" s="100"/>
      <c r="D431" s="100"/>
      <c r="E431" s="109"/>
      <c r="F431" s="109"/>
      <c r="G431" s="114">
        <f t="shared" si="6"/>
        <v>200000</v>
      </c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</row>
    <row r="432" spans="1:39">
      <c r="A432" s="92"/>
      <c r="B432" s="98"/>
      <c r="C432" s="100"/>
      <c r="D432" s="100"/>
      <c r="E432" s="109"/>
      <c r="F432" s="109"/>
      <c r="G432" s="114">
        <f t="shared" si="6"/>
        <v>200000</v>
      </c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</row>
    <row r="433" spans="1:39">
      <c r="A433" s="92"/>
      <c r="B433" s="98"/>
      <c r="C433" s="100"/>
      <c r="D433" s="100"/>
      <c r="E433" s="109"/>
      <c r="F433" s="109"/>
      <c r="G433" s="114">
        <f t="shared" si="6"/>
        <v>200000</v>
      </c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</row>
    <row r="434" spans="1:39">
      <c r="A434" s="92"/>
      <c r="B434" s="98"/>
      <c r="C434" s="100"/>
      <c r="D434" s="100"/>
      <c r="E434" s="109"/>
      <c r="F434" s="109"/>
      <c r="G434" s="114">
        <f t="shared" si="6"/>
        <v>200000</v>
      </c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</row>
    <row r="435" spans="1:39">
      <c r="A435" s="92"/>
      <c r="B435" s="98"/>
      <c r="C435" s="100"/>
      <c r="D435" s="100"/>
      <c r="E435" s="109"/>
      <c r="F435" s="109"/>
      <c r="G435" s="114">
        <f t="shared" si="6"/>
        <v>200000</v>
      </c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</row>
    <row r="436" spans="1:39">
      <c r="A436" s="92"/>
      <c r="B436" s="98"/>
      <c r="C436" s="100"/>
      <c r="D436" s="100"/>
      <c r="E436" s="109"/>
      <c r="F436" s="109"/>
      <c r="G436" s="114">
        <f t="shared" si="6"/>
        <v>200000</v>
      </c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</row>
    <row r="437" spans="1:39">
      <c r="A437" s="92"/>
      <c r="B437" s="98"/>
      <c r="C437" s="100"/>
      <c r="D437" s="100"/>
      <c r="E437" s="109"/>
      <c r="F437" s="109"/>
      <c r="G437" s="114">
        <f t="shared" si="6"/>
        <v>200000</v>
      </c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</row>
    <row r="438" spans="1:39">
      <c r="A438" s="92"/>
      <c r="B438" s="98"/>
      <c r="C438" s="100"/>
      <c r="D438" s="100"/>
      <c r="E438" s="109"/>
      <c r="F438" s="109"/>
      <c r="G438" s="114">
        <f t="shared" si="6"/>
        <v>200000</v>
      </c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</row>
    <row r="439" spans="1:39">
      <c r="A439" s="92"/>
      <c r="B439" s="98"/>
      <c r="C439" s="100"/>
      <c r="D439" s="100"/>
      <c r="E439" s="109"/>
      <c r="F439" s="109"/>
      <c r="G439" s="114">
        <f t="shared" si="6"/>
        <v>200000</v>
      </c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</row>
    <row r="440" spans="1:39">
      <c r="A440" s="92"/>
      <c r="B440" s="98"/>
      <c r="C440" s="100"/>
      <c r="D440" s="100"/>
      <c r="E440" s="109"/>
      <c r="F440" s="109"/>
      <c r="G440" s="114">
        <f t="shared" si="6"/>
        <v>200000</v>
      </c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</row>
    <row r="441" spans="1:39">
      <c r="A441" s="92"/>
      <c r="B441" s="98"/>
      <c r="C441" s="100"/>
      <c r="D441" s="100"/>
      <c r="E441" s="109"/>
      <c r="F441" s="109"/>
      <c r="G441" s="114">
        <f t="shared" si="6"/>
        <v>200000</v>
      </c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</row>
    <row r="442" spans="1:39">
      <c r="A442" s="92"/>
      <c r="B442" s="98"/>
      <c r="C442" s="100"/>
      <c r="D442" s="100"/>
      <c r="E442" s="109"/>
      <c r="F442" s="109"/>
      <c r="G442" s="114">
        <f t="shared" si="6"/>
        <v>200000</v>
      </c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</row>
    <row r="443" spans="1:39">
      <c r="A443" s="92"/>
      <c r="B443" s="98"/>
      <c r="C443" s="100"/>
      <c r="D443" s="100"/>
      <c r="E443" s="109"/>
      <c r="F443" s="109"/>
      <c r="G443" s="114">
        <f t="shared" si="6"/>
        <v>200000</v>
      </c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</row>
    <row r="444" spans="1:39">
      <c r="A444" s="92"/>
      <c r="B444" s="98"/>
      <c r="C444" s="100"/>
      <c r="D444" s="100"/>
      <c r="E444" s="109"/>
      <c r="F444" s="109"/>
      <c r="G444" s="114">
        <f t="shared" si="6"/>
        <v>200000</v>
      </c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</row>
    <row r="445" spans="1:39">
      <c r="A445" s="92"/>
      <c r="B445" s="98"/>
      <c r="C445" s="100"/>
      <c r="D445" s="100"/>
      <c r="E445" s="109"/>
      <c r="F445" s="109"/>
      <c r="G445" s="114">
        <f t="shared" si="6"/>
        <v>200000</v>
      </c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</row>
    <row r="446" spans="1:39">
      <c r="A446" s="92"/>
      <c r="B446" s="98"/>
      <c r="C446" s="100"/>
      <c r="D446" s="100"/>
      <c r="E446" s="109"/>
      <c r="F446" s="109"/>
      <c r="G446" s="114">
        <f t="shared" si="6"/>
        <v>200000</v>
      </c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</row>
    <row r="447" spans="1:39">
      <c r="A447" s="92"/>
      <c r="B447" s="98"/>
      <c r="C447" s="100"/>
      <c r="D447" s="100"/>
      <c r="E447" s="109"/>
      <c r="F447" s="109"/>
      <c r="G447" s="114">
        <f t="shared" si="6"/>
        <v>200000</v>
      </c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</row>
    <row r="448" spans="1:39">
      <c r="A448" s="92"/>
      <c r="B448" s="98"/>
      <c r="C448" s="100"/>
      <c r="D448" s="100"/>
      <c r="E448" s="109"/>
      <c r="F448" s="109"/>
      <c r="G448" s="114">
        <f t="shared" si="6"/>
        <v>200000</v>
      </c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</row>
    <row r="449" spans="1:39">
      <c r="A449" s="92"/>
      <c r="B449" s="98"/>
      <c r="C449" s="100"/>
      <c r="D449" s="100"/>
      <c r="E449" s="109"/>
      <c r="F449" s="109"/>
      <c r="G449" s="114">
        <f t="shared" si="6"/>
        <v>200000</v>
      </c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</row>
    <row r="450" spans="1:39">
      <c r="A450" s="92"/>
      <c r="B450" s="98"/>
      <c r="C450" s="100"/>
      <c r="D450" s="100"/>
      <c r="E450" s="109"/>
      <c r="F450" s="109"/>
      <c r="G450" s="114">
        <f t="shared" si="6"/>
        <v>200000</v>
      </c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</row>
    <row r="451" spans="1:39">
      <c r="A451" s="92"/>
      <c r="B451" s="98"/>
      <c r="C451" s="100"/>
      <c r="D451" s="100"/>
      <c r="E451" s="109"/>
      <c r="F451" s="109"/>
      <c r="G451" s="114">
        <f t="shared" si="6"/>
        <v>200000</v>
      </c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</row>
    <row r="452" spans="1:39">
      <c r="A452" s="92"/>
      <c r="B452" s="98"/>
      <c r="C452" s="100"/>
      <c r="D452" s="100"/>
      <c r="E452" s="109"/>
      <c r="F452" s="109"/>
      <c r="G452" s="114">
        <f t="shared" si="6"/>
        <v>200000</v>
      </c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</row>
    <row r="453" spans="1:39">
      <c r="A453" s="92"/>
      <c r="B453" s="98"/>
      <c r="C453" s="100"/>
      <c r="D453" s="100"/>
      <c r="E453" s="109"/>
      <c r="F453" s="109"/>
      <c r="G453" s="114">
        <f t="shared" ref="G453:G516" si="7">G452+E453-F453</f>
        <v>200000</v>
      </c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</row>
    <row r="454" spans="1:39">
      <c r="A454" s="92"/>
      <c r="B454" s="98"/>
      <c r="C454" s="100"/>
      <c r="D454" s="100"/>
      <c r="E454" s="109"/>
      <c r="F454" s="109"/>
      <c r="G454" s="114">
        <f t="shared" si="7"/>
        <v>200000</v>
      </c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</row>
    <row r="455" spans="1:39">
      <c r="A455" s="92"/>
      <c r="B455" s="98"/>
      <c r="C455" s="100"/>
      <c r="D455" s="100"/>
      <c r="E455" s="109"/>
      <c r="F455" s="109"/>
      <c r="G455" s="114">
        <f t="shared" si="7"/>
        <v>200000</v>
      </c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</row>
    <row r="456" spans="1:39">
      <c r="A456" s="92"/>
      <c r="B456" s="98"/>
      <c r="C456" s="100"/>
      <c r="D456" s="100"/>
      <c r="E456" s="109"/>
      <c r="F456" s="109"/>
      <c r="G456" s="114">
        <f t="shared" si="7"/>
        <v>200000</v>
      </c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</row>
    <row r="457" spans="1:39">
      <c r="A457" s="92"/>
      <c r="B457" s="98"/>
      <c r="C457" s="100"/>
      <c r="D457" s="100"/>
      <c r="E457" s="109"/>
      <c r="F457" s="109"/>
      <c r="G457" s="114">
        <f t="shared" si="7"/>
        <v>200000</v>
      </c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</row>
    <row r="458" spans="1:39">
      <c r="A458" s="92"/>
      <c r="B458" s="98"/>
      <c r="C458" s="100"/>
      <c r="D458" s="100"/>
      <c r="E458" s="109"/>
      <c r="F458" s="109"/>
      <c r="G458" s="114">
        <f t="shared" si="7"/>
        <v>200000</v>
      </c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</row>
    <row r="459" spans="1:39">
      <c r="A459" s="92"/>
      <c r="B459" s="98"/>
      <c r="C459" s="100"/>
      <c r="D459" s="100"/>
      <c r="E459" s="109"/>
      <c r="F459" s="109"/>
      <c r="G459" s="114">
        <f t="shared" si="7"/>
        <v>200000</v>
      </c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</row>
    <row r="460" spans="1:39">
      <c r="A460" s="92"/>
      <c r="B460" s="98"/>
      <c r="C460" s="100"/>
      <c r="D460" s="100"/>
      <c r="E460" s="109"/>
      <c r="F460" s="109"/>
      <c r="G460" s="114">
        <f t="shared" si="7"/>
        <v>200000</v>
      </c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</row>
    <row r="461" spans="1:39">
      <c r="A461" s="92"/>
      <c r="B461" s="98"/>
      <c r="C461" s="100"/>
      <c r="D461" s="100"/>
      <c r="E461" s="109"/>
      <c r="F461" s="109"/>
      <c r="G461" s="114">
        <f t="shared" si="7"/>
        <v>200000</v>
      </c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</row>
    <row r="462" spans="1:39">
      <c r="A462" s="92"/>
      <c r="B462" s="98"/>
      <c r="C462" s="100"/>
      <c r="D462" s="100"/>
      <c r="E462" s="109"/>
      <c r="F462" s="109"/>
      <c r="G462" s="114">
        <f t="shared" si="7"/>
        <v>200000</v>
      </c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</row>
    <row r="463" spans="1:39">
      <c r="A463" s="92"/>
      <c r="B463" s="98"/>
      <c r="C463" s="100"/>
      <c r="D463" s="100"/>
      <c r="E463" s="109"/>
      <c r="F463" s="109"/>
      <c r="G463" s="114">
        <f t="shared" si="7"/>
        <v>200000</v>
      </c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</row>
    <row r="464" spans="1:39">
      <c r="A464" s="92"/>
      <c r="B464" s="98"/>
      <c r="C464" s="100"/>
      <c r="D464" s="100"/>
      <c r="E464" s="109"/>
      <c r="F464" s="109"/>
      <c r="G464" s="114">
        <f t="shared" si="7"/>
        <v>200000</v>
      </c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</row>
    <row r="465" spans="1:39">
      <c r="A465" s="92"/>
      <c r="B465" s="98"/>
      <c r="C465" s="100"/>
      <c r="D465" s="100"/>
      <c r="E465" s="109"/>
      <c r="F465" s="109"/>
      <c r="G465" s="114">
        <f t="shared" si="7"/>
        <v>200000</v>
      </c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</row>
    <row r="466" spans="1:39">
      <c r="A466" s="92"/>
      <c r="B466" s="98"/>
      <c r="C466" s="100"/>
      <c r="D466" s="100"/>
      <c r="E466" s="109"/>
      <c r="F466" s="109"/>
      <c r="G466" s="114">
        <f t="shared" si="7"/>
        <v>200000</v>
      </c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</row>
    <row r="467" spans="1:39">
      <c r="A467" s="92"/>
      <c r="B467" s="98"/>
      <c r="C467" s="100"/>
      <c r="D467" s="100"/>
      <c r="E467" s="109"/>
      <c r="F467" s="109"/>
      <c r="G467" s="114">
        <f t="shared" si="7"/>
        <v>200000</v>
      </c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</row>
    <row r="468" spans="1:39">
      <c r="A468" s="92"/>
      <c r="B468" s="98"/>
      <c r="C468" s="100"/>
      <c r="D468" s="100"/>
      <c r="E468" s="109"/>
      <c r="F468" s="109"/>
      <c r="G468" s="114">
        <f t="shared" si="7"/>
        <v>200000</v>
      </c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</row>
    <row r="469" spans="1:39">
      <c r="A469" s="92"/>
      <c r="B469" s="98"/>
      <c r="C469" s="100"/>
      <c r="D469" s="100"/>
      <c r="E469" s="109"/>
      <c r="F469" s="109"/>
      <c r="G469" s="114">
        <f t="shared" si="7"/>
        <v>200000</v>
      </c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</row>
    <row r="470" spans="1:39">
      <c r="A470" s="92"/>
      <c r="B470" s="98"/>
      <c r="C470" s="100"/>
      <c r="D470" s="100"/>
      <c r="E470" s="109"/>
      <c r="F470" s="109"/>
      <c r="G470" s="114">
        <f t="shared" si="7"/>
        <v>200000</v>
      </c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</row>
    <row r="471" spans="1:39">
      <c r="A471" s="92"/>
      <c r="B471" s="98"/>
      <c r="C471" s="100"/>
      <c r="D471" s="100"/>
      <c r="E471" s="109"/>
      <c r="F471" s="109"/>
      <c r="G471" s="114">
        <f t="shared" si="7"/>
        <v>200000</v>
      </c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</row>
    <row r="472" spans="1:39">
      <c r="A472" s="92"/>
      <c r="B472" s="98"/>
      <c r="C472" s="100"/>
      <c r="D472" s="100"/>
      <c r="E472" s="109"/>
      <c r="F472" s="109"/>
      <c r="G472" s="114">
        <f t="shared" si="7"/>
        <v>200000</v>
      </c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</row>
    <row r="473" spans="1:39">
      <c r="A473" s="92"/>
      <c r="B473" s="98"/>
      <c r="C473" s="100"/>
      <c r="D473" s="100"/>
      <c r="E473" s="109"/>
      <c r="F473" s="109"/>
      <c r="G473" s="114">
        <f t="shared" si="7"/>
        <v>200000</v>
      </c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</row>
    <row r="474" spans="1:39">
      <c r="A474" s="92"/>
      <c r="B474" s="98"/>
      <c r="C474" s="100"/>
      <c r="D474" s="100"/>
      <c r="E474" s="109"/>
      <c r="F474" s="109"/>
      <c r="G474" s="114">
        <f t="shared" si="7"/>
        <v>200000</v>
      </c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</row>
    <row r="475" spans="1:39">
      <c r="A475" s="92"/>
      <c r="B475" s="98"/>
      <c r="C475" s="100"/>
      <c r="D475" s="100"/>
      <c r="E475" s="109"/>
      <c r="F475" s="109"/>
      <c r="G475" s="114">
        <f t="shared" si="7"/>
        <v>200000</v>
      </c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</row>
    <row r="476" spans="1:39">
      <c r="A476" s="92"/>
      <c r="B476" s="98"/>
      <c r="C476" s="100"/>
      <c r="D476" s="100"/>
      <c r="E476" s="109"/>
      <c r="F476" s="109"/>
      <c r="G476" s="114">
        <f t="shared" si="7"/>
        <v>200000</v>
      </c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</row>
    <row r="477" spans="1:39">
      <c r="A477" s="92"/>
      <c r="B477" s="98"/>
      <c r="C477" s="100"/>
      <c r="D477" s="100"/>
      <c r="E477" s="109"/>
      <c r="F477" s="109"/>
      <c r="G477" s="114">
        <f t="shared" si="7"/>
        <v>200000</v>
      </c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</row>
    <row r="478" spans="1:39">
      <c r="A478" s="92"/>
      <c r="B478" s="98"/>
      <c r="C478" s="100"/>
      <c r="D478" s="100"/>
      <c r="E478" s="109"/>
      <c r="F478" s="109"/>
      <c r="G478" s="114">
        <f t="shared" si="7"/>
        <v>200000</v>
      </c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</row>
    <row r="479" spans="1:39">
      <c r="A479" s="92"/>
      <c r="B479" s="98"/>
      <c r="C479" s="100"/>
      <c r="D479" s="100"/>
      <c r="E479" s="109"/>
      <c r="F479" s="109"/>
      <c r="G479" s="114">
        <f t="shared" si="7"/>
        <v>200000</v>
      </c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</row>
    <row r="480" spans="1:39">
      <c r="A480" s="92"/>
      <c r="B480" s="98"/>
      <c r="C480" s="100"/>
      <c r="D480" s="100"/>
      <c r="E480" s="109"/>
      <c r="F480" s="109"/>
      <c r="G480" s="114">
        <f t="shared" si="7"/>
        <v>200000</v>
      </c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</row>
    <row r="481" spans="1:39">
      <c r="A481" s="92"/>
      <c r="B481" s="98"/>
      <c r="C481" s="100"/>
      <c r="D481" s="100"/>
      <c r="E481" s="109"/>
      <c r="F481" s="109"/>
      <c r="G481" s="114">
        <f t="shared" si="7"/>
        <v>200000</v>
      </c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</row>
    <row r="482" spans="1:39">
      <c r="A482" s="92"/>
      <c r="B482" s="98"/>
      <c r="C482" s="100"/>
      <c r="D482" s="100"/>
      <c r="E482" s="109"/>
      <c r="F482" s="109"/>
      <c r="G482" s="114">
        <f t="shared" si="7"/>
        <v>200000</v>
      </c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</row>
    <row r="483" spans="1:39">
      <c r="A483" s="92"/>
      <c r="B483" s="98"/>
      <c r="C483" s="100"/>
      <c r="D483" s="100"/>
      <c r="E483" s="109"/>
      <c r="F483" s="109"/>
      <c r="G483" s="114">
        <f t="shared" si="7"/>
        <v>200000</v>
      </c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</row>
    <row r="484" spans="1:39">
      <c r="A484" s="92"/>
      <c r="B484" s="98"/>
      <c r="C484" s="100"/>
      <c r="D484" s="100"/>
      <c r="E484" s="109"/>
      <c r="F484" s="109"/>
      <c r="G484" s="114">
        <f t="shared" si="7"/>
        <v>200000</v>
      </c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</row>
    <row r="485" spans="1:39">
      <c r="A485" s="92"/>
      <c r="B485" s="98"/>
      <c r="C485" s="100"/>
      <c r="D485" s="100"/>
      <c r="E485" s="109"/>
      <c r="F485" s="109"/>
      <c r="G485" s="114">
        <f t="shared" si="7"/>
        <v>200000</v>
      </c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</row>
    <row r="486" spans="1:39">
      <c r="A486" s="92"/>
      <c r="B486" s="98"/>
      <c r="C486" s="100"/>
      <c r="D486" s="100"/>
      <c r="E486" s="109"/>
      <c r="F486" s="109"/>
      <c r="G486" s="114">
        <f t="shared" si="7"/>
        <v>200000</v>
      </c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</row>
    <row r="487" spans="1:39">
      <c r="A487" s="92"/>
      <c r="B487" s="98"/>
      <c r="C487" s="100"/>
      <c r="D487" s="100"/>
      <c r="E487" s="109"/>
      <c r="F487" s="109"/>
      <c r="G487" s="114">
        <f t="shared" si="7"/>
        <v>200000</v>
      </c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</row>
    <row r="488" spans="1:39">
      <c r="A488" s="92"/>
      <c r="B488" s="98"/>
      <c r="C488" s="100"/>
      <c r="D488" s="100"/>
      <c r="E488" s="109"/>
      <c r="F488" s="109"/>
      <c r="G488" s="114">
        <f t="shared" si="7"/>
        <v>200000</v>
      </c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</row>
    <row r="489" spans="1:39">
      <c r="A489" s="92"/>
      <c r="B489" s="98"/>
      <c r="C489" s="100"/>
      <c r="D489" s="100"/>
      <c r="E489" s="109"/>
      <c r="F489" s="109"/>
      <c r="G489" s="114">
        <f t="shared" si="7"/>
        <v>200000</v>
      </c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</row>
    <row r="490" spans="1:39">
      <c r="A490" s="92"/>
      <c r="B490" s="98"/>
      <c r="C490" s="100"/>
      <c r="D490" s="100"/>
      <c r="E490" s="109"/>
      <c r="F490" s="109"/>
      <c r="G490" s="114">
        <f t="shared" si="7"/>
        <v>200000</v>
      </c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</row>
    <row r="491" spans="1:39">
      <c r="A491" s="92"/>
      <c r="B491" s="98"/>
      <c r="C491" s="100"/>
      <c r="D491" s="100"/>
      <c r="E491" s="109"/>
      <c r="F491" s="109"/>
      <c r="G491" s="114">
        <f t="shared" si="7"/>
        <v>200000</v>
      </c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</row>
    <row r="492" spans="1:39">
      <c r="A492" s="92"/>
      <c r="B492" s="98"/>
      <c r="C492" s="100"/>
      <c r="D492" s="100"/>
      <c r="E492" s="109"/>
      <c r="F492" s="109"/>
      <c r="G492" s="114">
        <f t="shared" si="7"/>
        <v>200000</v>
      </c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</row>
    <row r="493" spans="1:39">
      <c r="A493" s="92"/>
      <c r="B493" s="98"/>
      <c r="C493" s="100"/>
      <c r="D493" s="100"/>
      <c r="E493" s="109"/>
      <c r="F493" s="109"/>
      <c r="G493" s="114">
        <f t="shared" si="7"/>
        <v>200000</v>
      </c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</row>
    <row r="494" spans="1:39">
      <c r="A494" s="92"/>
      <c r="B494" s="98"/>
      <c r="C494" s="100"/>
      <c r="D494" s="100"/>
      <c r="E494" s="109"/>
      <c r="F494" s="109"/>
      <c r="G494" s="114">
        <f t="shared" si="7"/>
        <v>200000</v>
      </c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</row>
    <row r="495" spans="1:39">
      <c r="A495" s="92"/>
      <c r="B495" s="98"/>
      <c r="C495" s="100"/>
      <c r="D495" s="100"/>
      <c r="E495" s="109"/>
      <c r="F495" s="109"/>
      <c r="G495" s="114">
        <f t="shared" si="7"/>
        <v>200000</v>
      </c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</row>
    <row r="496" spans="1:39">
      <c r="A496" s="92"/>
      <c r="B496" s="98"/>
      <c r="C496" s="100"/>
      <c r="D496" s="100"/>
      <c r="E496" s="109"/>
      <c r="F496" s="109"/>
      <c r="G496" s="114">
        <f t="shared" si="7"/>
        <v>200000</v>
      </c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</row>
    <row r="497" spans="1:39">
      <c r="A497" s="92"/>
      <c r="B497" s="98"/>
      <c r="C497" s="100"/>
      <c r="D497" s="100"/>
      <c r="E497" s="109"/>
      <c r="F497" s="109"/>
      <c r="G497" s="114">
        <f t="shared" si="7"/>
        <v>200000</v>
      </c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</row>
    <row r="498" spans="1:39">
      <c r="A498" s="92"/>
      <c r="B498" s="98"/>
      <c r="C498" s="100"/>
      <c r="D498" s="100"/>
      <c r="E498" s="109"/>
      <c r="F498" s="109"/>
      <c r="G498" s="114">
        <f t="shared" si="7"/>
        <v>200000</v>
      </c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</row>
    <row r="499" spans="1:39">
      <c r="A499" s="92"/>
      <c r="B499" s="98"/>
      <c r="C499" s="100"/>
      <c r="D499" s="100"/>
      <c r="E499" s="109"/>
      <c r="F499" s="109"/>
      <c r="G499" s="114">
        <f t="shared" si="7"/>
        <v>200000</v>
      </c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</row>
    <row r="500" spans="1:39">
      <c r="A500" s="92"/>
      <c r="B500" s="98"/>
      <c r="C500" s="100"/>
      <c r="D500" s="100"/>
      <c r="E500" s="109"/>
      <c r="F500" s="109"/>
      <c r="G500" s="114">
        <f t="shared" si="7"/>
        <v>200000</v>
      </c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</row>
    <row r="501" spans="1:39">
      <c r="A501" s="92"/>
      <c r="B501" s="98"/>
      <c r="C501" s="100"/>
      <c r="D501" s="100"/>
      <c r="E501" s="109"/>
      <c r="F501" s="109"/>
      <c r="G501" s="114">
        <f t="shared" si="7"/>
        <v>200000</v>
      </c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</row>
    <row r="502" spans="1:39">
      <c r="A502" s="92"/>
      <c r="B502" s="98"/>
      <c r="C502" s="100"/>
      <c r="D502" s="100"/>
      <c r="E502" s="109"/>
      <c r="F502" s="109"/>
      <c r="G502" s="114">
        <f t="shared" si="7"/>
        <v>200000</v>
      </c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</row>
    <row r="503" spans="1:39">
      <c r="A503" s="92"/>
      <c r="B503" s="98"/>
      <c r="C503" s="100"/>
      <c r="D503" s="100"/>
      <c r="E503" s="109"/>
      <c r="F503" s="109"/>
      <c r="G503" s="114">
        <f t="shared" si="7"/>
        <v>200000</v>
      </c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</row>
    <row r="504" spans="1:39">
      <c r="A504" s="92"/>
      <c r="B504" s="98"/>
      <c r="C504" s="100"/>
      <c r="D504" s="100"/>
      <c r="E504" s="109"/>
      <c r="F504" s="109"/>
      <c r="G504" s="114">
        <f t="shared" si="7"/>
        <v>200000</v>
      </c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</row>
    <row r="505" spans="1:39">
      <c r="A505" s="92"/>
      <c r="B505" s="98"/>
      <c r="C505" s="100"/>
      <c r="D505" s="100"/>
      <c r="E505" s="109"/>
      <c r="F505" s="109"/>
      <c r="G505" s="114">
        <f t="shared" si="7"/>
        <v>200000</v>
      </c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</row>
    <row r="506" spans="1:39">
      <c r="A506" s="92"/>
      <c r="B506" s="98"/>
      <c r="C506" s="100"/>
      <c r="D506" s="100"/>
      <c r="E506" s="109"/>
      <c r="F506" s="109"/>
      <c r="G506" s="114">
        <f t="shared" si="7"/>
        <v>200000</v>
      </c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</row>
    <row r="507" spans="1:39">
      <c r="A507" s="92"/>
      <c r="B507" s="98"/>
      <c r="C507" s="100"/>
      <c r="D507" s="100"/>
      <c r="E507" s="109"/>
      <c r="F507" s="109"/>
      <c r="G507" s="114">
        <f t="shared" si="7"/>
        <v>200000</v>
      </c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</row>
    <row r="508" spans="1:39">
      <c r="A508" s="92"/>
      <c r="B508" s="98"/>
      <c r="C508" s="100"/>
      <c r="D508" s="100"/>
      <c r="E508" s="109"/>
      <c r="F508" s="109"/>
      <c r="G508" s="114">
        <f t="shared" si="7"/>
        <v>200000</v>
      </c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</row>
    <row r="509" spans="1:39">
      <c r="A509" s="92"/>
      <c r="B509" s="98"/>
      <c r="C509" s="100"/>
      <c r="D509" s="100"/>
      <c r="E509" s="109"/>
      <c r="F509" s="109"/>
      <c r="G509" s="114">
        <f t="shared" si="7"/>
        <v>200000</v>
      </c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</row>
    <row r="510" spans="1:39">
      <c r="A510" s="92"/>
      <c r="B510" s="98"/>
      <c r="C510" s="100"/>
      <c r="D510" s="100"/>
      <c r="E510" s="109"/>
      <c r="F510" s="109"/>
      <c r="G510" s="114">
        <f t="shared" si="7"/>
        <v>200000</v>
      </c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</row>
    <row r="511" spans="1:39">
      <c r="A511" s="92"/>
      <c r="B511" s="98"/>
      <c r="C511" s="100"/>
      <c r="D511" s="100"/>
      <c r="E511" s="109"/>
      <c r="F511" s="109"/>
      <c r="G511" s="114">
        <f t="shared" si="7"/>
        <v>200000</v>
      </c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</row>
    <row r="512" spans="1:39">
      <c r="A512" s="92"/>
      <c r="B512" s="98"/>
      <c r="C512" s="100"/>
      <c r="D512" s="100"/>
      <c r="E512" s="109"/>
      <c r="F512" s="109"/>
      <c r="G512" s="114">
        <f t="shared" si="7"/>
        <v>200000</v>
      </c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</row>
    <row r="513" spans="1:39">
      <c r="A513" s="92"/>
      <c r="B513" s="98"/>
      <c r="C513" s="100"/>
      <c r="D513" s="100"/>
      <c r="E513" s="109"/>
      <c r="F513" s="109"/>
      <c r="G513" s="114">
        <f t="shared" si="7"/>
        <v>200000</v>
      </c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</row>
    <row r="514" spans="1:39">
      <c r="A514" s="92"/>
      <c r="B514" s="98"/>
      <c r="C514" s="100"/>
      <c r="D514" s="100"/>
      <c r="E514" s="109"/>
      <c r="F514" s="109"/>
      <c r="G514" s="114">
        <f t="shared" si="7"/>
        <v>200000</v>
      </c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</row>
    <row r="515" spans="1:39">
      <c r="A515" s="92"/>
      <c r="B515" s="98"/>
      <c r="C515" s="100"/>
      <c r="D515" s="100"/>
      <c r="E515" s="109"/>
      <c r="F515" s="109"/>
      <c r="G515" s="114">
        <f t="shared" si="7"/>
        <v>200000</v>
      </c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</row>
    <row r="516" spans="1:39">
      <c r="A516" s="92"/>
      <c r="B516" s="98"/>
      <c r="C516" s="100"/>
      <c r="D516" s="100"/>
      <c r="E516" s="109"/>
      <c r="F516" s="109"/>
      <c r="G516" s="114">
        <f t="shared" si="7"/>
        <v>200000</v>
      </c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</row>
    <row r="517" spans="1:39">
      <c r="A517" s="92"/>
      <c r="B517" s="98"/>
      <c r="C517" s="100"/>
      <c r="D517" s="100"/>
      <c r="E517" s="109"/>
      <c r="F517" s="109"/>
      <c r="G517" s="114">
        <f t="shared" ref="G517:G580" si="8">G516+E517-F517</f>
        <v>200000</v>
      </c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</row>
    <row r="518" spans="1:39">
      <c r="A518" s="92"/>
      <c r="B518" s="98"/>
      <c r="C518" s="100"/>
      <c r="D518" s="100"/>
      <c r="E518" s="109"/>
      <c r="F518" s="109"/>
      <c r="G518" s="114">
        <f t="shared" si="8"/>
        <v>200000</v>
      </c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</row>
    <row r="519" spans="1:39">
      <c r="A519" s="92"/>
      <c r="B519" s="98"/>
      <c r="C519" s="100"/>
      <c r="D519" s="100"/>
      <c r="E519" s="109"/>
      <c r="F519" s="109"/>
      <c r="G519" s="114">
        <f t="shared" si="8"/>
        <v>200000</v>
      </c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</row>
    <row r="520" spans="1:39">
      <c r="A520" s="92"/>
      <c r="B520" s="98"/>
      <c r="C520" s="100"/>
      <c r="D520" s="100"/>
      <c r="E520" s="109"/>
      <c r="F520" s="109"/>
      <c r="G520" s="114">
        <f t="shared" si="8"/>
        <v>200000</v>
      </c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</row>
    <row r="521" spans="1:39">
      <c r="A521" s="92"/>
      <c r="B521" s="98"/>
      <c r="C521" s="100"/>
      <c r="D521" s="100"/>
      <c r="E521" s="109"/>
      <c r="F521" s="109"/>
      <c r="G521" s="114">
        <f t="shared" si="8"/>
        <v>200000</v>
      </c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</row>
    <row r="522" spans="1:39">
      <c r="A522" s="92"/>
      <c r="B522" s="98"/>
      <c r="C522" s="100"/>
      <c r="D522" s="100"/>
      <c r="E522" s="109"/>
      <c r="F522" s="109"/>
      <c r="G522" s="114">
        <f t="shared" si="8"/>
        <v>200000</v>
      </c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</row>
    <row r="523" spans="1:39">
      <c r="A523" s="92"/>
      <c r="B523" s="98"/>
      <c r="C523" s="100"/>
      <c r="D523" s="100"/>
      <c r="E523" s="109"/>
      <c r="F523" s="109"/>
      <c r="G523" s="114">
        <f t="shared" si="8"/>
        <v>200000</v>
      </c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  <c r="AF523" s="94"/>
      <c r="AG523" s="94"/>
      <c r="AH523" s="94"/>
      <c r="AI523" s="94"/>
      <c r="AJ523" s="94"/>
      <c r="AK523" s="94"/>
      <c r="AL523" s="94"/>
      <c r="AM523" s="94"/>
    </row>
    <row r="524" spans="1:39">
      <c r="A524" s="92"/>
      <c r="B524" s="98"/>
      <c r="C524" s="100"/>
      <c r="D524" s="100"/>
      <c r="E524" s="109"/>
      <c r="F524" s="109"/>
      <c r="G524" s="114">
        <f t="shared" si="8"/>
        <v>200000</v>
      </c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</row>
    <row r="525" spans="1:39">
      <c r="A525" s="92"/>
      <c r="B525" s="98"/>
      <c r="C525" s="100"/>
      <c r="D525" s="100"/>
      <c r="E525" s="109"/>
      <c r="F525" s="109"/>
      <c r="G525" s="114">
        <f t="shared" si="8"/>
        <v>200000</v>
      </c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  <c r="AF525" s="94"/>
      <c r="AG525" s="94"/>
      <c r="AH525" s="94"/>
      <c r="AI525" s="94"/>
      <c r="AJ525" s="94"/>
      <c r="AK525" s="94"/>
      <c r="AL525" s="94"/>
      <c r="AM525" s="94"/>
    </row>
    <row r="526" spans="1:39">
      <c r="A526" s="92"/>
      <c r="B526" s="98"/>
      <c r="C526" s="100"/>
      <c r="D526" s="100"/>
      <c r="E526" s="109"/>
      <c r="F526" s="109"/>
      <c r="G526" s="114">
        <f t="shared" si="8"/>
        <v>200000</v>
      </c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</row>
    <row r="527" spans="1:39">
      <c r="A527" s="92"/>
      <c r="B527" s="98"/>
      <c r="C527" s="100"/>
      <c r="D527" s="100"/>
      <c r="E527" s="109"/>
      <c r="F527" s="109"/>
      <c r="G527" s="114">
        <f t="shared" si="8"/>
        <v>200000</v>
      </c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</row>
    <row r="528" spans="1:39">
      <c r="A528" s="92"/>
      <c r="B528" s="98"/>
      <c r="C528" s="100"/>
      <c r="D528" s="100"/>
      <c r="E528" s="109"/>
      <c r="F528" s="109"/>
      <c r="G528" s="114">
        <f t="shared" si="8"/>
        <v>200000</v>
      </c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</row>
    <row r="529" spans="1:39">
      <c r="A529" s="92"/>
      <c r="B529" s="98"/>
      <c r="C529" s="100"/>
      <c r="D529" s="100"/>
      <c r="E529" s="109"/>
      <c r="F529" s="109"/>
      <c r="G529" s="114">
        <f t="shared" si="8"/>
        <v>200000</v>
      </c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</row>
    <row r="530" spans="1:39">
      <c r="A530" s="92"/>
      <c r="B530" s="98"/>
      <c r="C530" s="100"/>
      <c r="D530" s="100"/>
      <c r="E530" s="109"/>
      <c r="F530" s="109"/>
      <c r="G530" s="114">
        <f t="shared" si="8"/>
        <v>200000</v>
      </c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</row>
    <row r="531" spans="1:39">
      <c r="A531" s="92"/>
      <c r="B531" s="98"/>
      <c r="C531" s="100"/>
      <c r="D531" s="100"/>
      <c r="E531" s="109"/>
      <c r="F531" s="109"/>
      <c r="G531" s="114">
        <f t="shared" si="8"/>
        <v>200000</v>
      </c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</row>
    <row r="532" spans="1:39">
      <c r="A532" s="92"/>
      <c r="B532" s="98"/>
      <c r="C532" s="100"/>
      <c r="D532" s="100"/>
      <c r="E532" s="109"/>
      <c r="F532" s="109"/>
      <c r="G532" s="114">
        <f t="shared" si="8"/>
        <v>200000</v>
      </c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</row>
    <row r="533" spans="1:39">
      <c r="A533" s="92"/>
      <c r="B533" s="98"/>
      <c r="C533" s="100"/>
      <c r="D533" s="100"/>
      <c r="E533" s="109"/>
      <c r="F533" s="109"/>
      <c r="G533" s="114">
        <f t="shared" si="8"/>
        <v>200000</v>
      </c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  <c r="AF533" s="94"/>
      <c r="AG533" s="94"/>
      <c r="AH533" s="94"/>
      <c r="AI533" s="94"/>
      <c r="AJ533" s="94"/>
      <c r="AK533" s="94"/>
      <c r="AL533" s="94"/>
      <c r="AM533" s="94"/>
    </row>
    <row r="534" spans="1:39">
      <c r="A534" s="92"/>
      <c r="B534" s="98"/>
      <c r="C534" s="100"/>
      <c r="D534" s="100"/>
      <c r="E534" s="109"/>
      <c r="F534" s="109"/>
      <c r="G534" s="114">
        <f t="shared" si="8"/>
        <v>200000</v>
      </c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</row>
    <row r="535" spans="1:39">
      <c r="A535" s="92"/>
      <c r="B535" s="98"/>
      <c r="C535" s="100"/>
      <c r="D535" s="100"/>
      <c r="E535" s="109"/>
      <c r="F535" s="109"/>
      <c r="G535" s="114">
        <f t="shared" si="8"/>
        <v>200000</v>
      </c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  <c r="AF535" s="94"/>
      <c r="AG535" s="94"/>
      <c r="AH535" s="94"/>
      <c r="AI535" s="94"/>
      <c r="AJ535" s="94"/>
      <c r="AK535" s="94"/>
      <c r="AL535" s="94"/>
      <c r="AM535" s="94"/>
    </row>
    <row r="536" spans="1:39">
      <c r="A536" s="92"/>
      <c r="B536" s="98"/>
      <c r="C536" s="100"/>
      <c r="D536" s="100"/>
      <c r="E536" s="109"/>
      <c r="F536" s="109"/>
      <c r="G536" s="114">
        <f t="shared" si="8"/>
        <v>200000</v>
      </c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  <c r="AF536" s="94"/>
      <c r="AG536" s="94"/>
      <c r="AH536" s="94"/>
      <c r="AI536" s="94"/>
      <c r="AJ536" s="94"/>
      <c r="AK536" s="94"/>
      <c r="AL536" s="94"/>
      <c r="AM536" s="94"/>
    </row>
    <row r="537" spans="1:39">
      <c r="A537" s="92"/>
      <c r="B537" s="98"/>
      <c r="C537" s="100"/>
      <c r="D537" s="100"/>
      <c r="E537" s="109"/>
      <c r="F537" s="109"/>
      <c r="G537" s="114">
        <f t="shared" si="8"/>
        <v>200000</v>
      </c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  <c r="AF537" s="94"/>
      <c r="AG537" s="94"/>
      <c r="AH537" s="94"/>
      <c r="AI537" s="94"/>
      <c r="AJ537" s="94"/>
      <c r="AK537" s="94"/>
      <c r="AL537" s="94"/>
      <c r="AM537" s="94"/>
    </row>
    <row r="538" spans="1:39">
      <c r="A538" s="92"/>
      <c r="B538" s="98"/>
      <c r="C538" s="100"/>
      <c r="D538" s="100"/>
      <c r="E538" s="109"/>
      <c r="F538" s="109"/>
      <c r="G538" s="114">
        <f t="shared" si="8"/>
        <v>200000</v>
      </c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</row>
    <row r="539" spans="1:39">
      <c r="A539" s="92"/>
      <c r="B539" s="98"/>
      <c r="C539" s="100"/>
      <c r="D539" s="100"/>
      <c r="E539" s="109"/>
      <c r="F539" s="109"/>
      <c r="G539" s="114">
        <f t="shared" si="8"/>
        <v>200000</v>
      </c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  <c r="AF539" s="94"/>
      <c r="AG539" s="94"/>
      <c r="AH539" s="94"/>
      <c r="AI539" s="94"/>
      <c r="AJ539" s="94"/>
      <c r="AK539" s="94"/>
      <c r="AL539" s="94"/>
      <c r="AM539" s="94"/>
    </row>
    <row r="540" spans="1:39">
      <c r="A540" s="92"/>
      <c r="B540" s="98"/>
      <c r="C540" s="100"/>
      <c r="D540" s="100"/>
      <c r="E540" s="109"/>
      <c r="F540" s="109"/>
      <c r="G540" s="114">
        <f t="shared" si="8"/>
        <v>200000</v>
      </c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  <c r="AF540" s="94"/>
      <c r="AG540" s="94"/>
      <c r="AH540" s="94"/>
      <c r="AI540" s="94"/>
      <c r="AJ540" s="94"/>
      <c r="AK540" s="94"/>
      <c r="AL540" s="94"/>
      <c r="AM540" s="94"/>
    </row>
    <row r="541" spans="1:39">
      <c r="A541" s="92"/>
      <c r="B541" s="98"/>
      <c r="C541" s="100"/>
      <c r="D541" s="100"/>
      <c r="E541" s="109"/>
      <c r="F541" s="109"/>
      <c r="G541" s="114">
        <f t="shared" si="8"/>
        <v>200000</v>
      </c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</row>
    <row r="542" spans="1:39">
      <c r="A542" s="92"/>
      <c r="B542" s="98"/>
      <c r="C542" s="100"/>
      <c r="D542" s="100"/>
      <c r="E542" s="109"/>
      <c r="F542" s="109"/>
      <c r="G542" s="114">
        <f t="shared" si="8"/>
        <v>200000</v>
      </c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  <c r="AF542" s="94"/>
      <c r="AG542" s="94"/>
      <c r="AH542" s="94"/>
      <c r="AI542" s="94"/>
      <c r="AJ542" s="94"/>
      <c r="AK542" s="94"/>
      <c r="AL542" s="94"/>
      <c r="AM542" s="94"/>
    </row>
    <row r="543" spans="1:39">
      <c r="A543" s="92"/>
      <c r="B543" s="98"/>
      <c r="C543" s="100"/>
      <c r="D543" s="100"/>
      <c r="E543" s="109"/>
      <c r="F543" s="109"/>
      <c r="G543" s="114">
        <f t="shared" si="8"/>
        <v>200000</v>
      </c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  <c r="AF543" s="94"/>
      <c r="AG543" s="94"/>
      <c r="AH543" s="94"/>
      <c r="AI543" s="94"/>
      <c r="AJ543" s="94"/>
      <c r="AK543" s="94"/>
      <c r="AL543" s="94"/>
      <c r="AM543" s="94"/>
    </row>
    <row r="544" spans="1:39">
      <c r="A544" s="92"/>
      <c r="B544" s="98"/>
      <c r="C544" s="100"/>
      <c r="D544" s="100"/>
      <c r="E544" s="109"/>
      <c r="F544" s="109"/>
      <c r="G544" s="114">
        <f t="shared" si="8"/>
        <v>200000</v>
      </c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</row>
    <row r="545" spans="1:39">
      <c r="A545" s="92"/>
      <c r="B545" s="98"/>
      <c r="C545" s="100"/>
      <c r="D545" s="100"/>
      <c r="E545" s="109"/>
      <c r="F545" s="109"/>
      <c r="G545" s="114">
        <f t="shared" si="8"/>
        <v>200000</v>
      </c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  <c r="AF545" s="94"/>
      <c r="AG545" s="94"/>
      <c r="AH545" s="94"/>
      <c r="AI545" s="94"/>
      <c r="AJ545" s="94"/>
      <c r="AK545" s="94"/>
      <c r="AL545" s="94"/>
      <c r="AM545" s="94"/>
    </row>
    <row r="546" spans="1:39">
      <c r="A546" s="92"/>
      <c r="B546" s="98"/>
      <c r="C546" s="100"/>
      <c r="D546" s="100"/>
      <c r="E546" s="109"/>
      <c r="F546" s="109"/>
      <c r="G546" s="114">
        <f t="shared" si="8"/>
        <v>200000</v>
      </c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</row>
    <row r="547" spans="1:39">
      <c r="A547" s="92"/>
      <c r="B547" s="98"/>
      <c r="C547" s="100"/>
      <c r="D547" s="100"/>
      <c r="E547" s="109"/>
      <c r="F547" s="109"/>
      <c r="G547" s="114">
        <f t="shared" si="8"/>
        <v>200000</v>
      </c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  <c r="AF547" s="94"/>
      <c r="AG547" s="94"/>
      <c r="AH547" s="94"/>
      <c r="AI547" s="94"/>
      <c r="AJ547" s="94"/>
      <c r="AK547" s="94"/>
      <c r="AL547" s="94"/>
      <c r="AM547" s="94"/>
    </row>
    <row r="548" spans="1:39">
      <c r="A548" s="92"/>
      <c r="B548" s="98"/>
      <c r="C548" s="100"/>
      <c r="D548" s="100"/>
      <c r="E548" s="109"/>
      <c r="F548" s="109"/>
      <c r="G548" s="114">
        <f t="shared" si="8"/>
        <v>200000</v>
      </c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  <c r="AF548" s="94"/>
      <c r="AG548" s="94"/>
      <c r="AH548" s="94"/>
      <c r="AI548" s="94"/>
      <c r="AJ548" s="94"/>
      <c r="AK548" s="94"/>
      <c r="AL548" s="94"/>
      <c r="AM548" s="94"/>
    </row>
    <row r="549" spans="1:39">
      <c r="A549" s="92"/>
      <c r="B549" s="98"/>
      <c r="C549" s="100"/>
      <c r="D549" s="100"/>
      <c r="E549" s="109"/>
      <c r="F549" s="109"/>
      <c r="G549" s="114">
        <f t="shared" si="8"/>
        <v>200000</v>
      </c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  <c r="AF549" s="94"/>
      <c r="AG549" s="94"/>
      <c r="AH549" s="94"/>
      <c r="AI549" s="94"/>
      <c r="AJ549" s="94"/>
      <c r="AK549" s="94"/>
      <c r="AL549" s="94"/>
      <c r="AM549" s="94"/>
    </row>
    <row r="550" spans="1:39">
      <c r="A550" s="92"/>
      <c r="B550" s="98"/>
      <c r="C550" s="100"/>
      <c r="D550" s="100"/>
      <c r="E550" s="109"/>
      <c r="F550" s="109"/>
      <c r="G550" s="114">
        <f t="shared" si="8"/>
        <v>200000</v>
      </c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</row>
    <row r="551" spans="1:39">
      <c r="A551" s="92"/>
      <c r="B551" s="98"/>
      <c r="C551" s="100"/>
      <c r="D551" s="100"/>
      <c r="E551" s="109"/>
      <c r="F551" s="109"/>
      <c r="G551" s="114">
        <f t="shared" si="8"/>
        <v>200000</v>
      </c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  <c r="AF551" s="94"/>
      <c r="AG551" s="94"/>
      <c r="AH551" s="94"/>
      <c r="AI551" s="94"/>
      <c r="AJ551" s="94"/>
      <c r="AK551" s="94"/>
      <c r="AL551" s="94"/>
      <c r="AM551" s="94"/>
    </row>
    <row r="552" spans="1:39">
      <c r="A552" s="92"/>
      <c r="B552" s="98"/>
      <c r="C552" s="100"/>
      <c r="D552" s="100"/>
      <c r="E552" s="109"/>
      <c r="F552" s="109"/>
      <c r="G552" s="114">
        <f t="shared" si="8"/>
        <v>200000</v>
      </c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</row>
    <row r="553" spans="1:39">
      <c r="A553" s="92"/>
      <c r="B553" s="98"/>
      <c r="C553" s="100"/>
      <c r="D553" s="100"/>
      <c r="E553" s="109"/>
      <c r="F553" s="109"/>
      <c r="G553" s="114">
        <f t="shared" si="8"/>
        <v>200000</v>
      </c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  <c r="AF553" s="94"/>
      <c r="AG553" s="94"/>
      <c r="AH553" s="94"/>
      <c r="AI553" s="94"/>
      <c r="AJ553" s="94"/>
      <c r="AK553" s="94"/>
      <c r="AL553" s="94"/>
      <c r="AM553" s="94"/>
    </row>
    <row r="554" spans="1:39">
      <c r="A554" s="92"/>
      <c r="B554" s="98"/>
      <c r="C554" s="100"/>
      <c r="D554" s="100"/>
      <c r="E554" s="109"/>
      <c r="F554" s="109"/>
      <c r="G554" s="114">
        <f t="shared" si="8"/>
        <v>200000</v>
      </c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  <c r="AM554" s="94"/>
    </row>
    <row r="555" spans="1:39">
      <c r="A555" s="92"/>
      <c r="B555" s="98"/>
      <c r="C555" s="100"/>
      <c r="D555" s="100"/>
      <c r="E555" s="109"/>
      <c r="F555" s="109"/>
      <c r="G555" s="114">
        <f t="shared" si="8"/>
        <v>200000</v>
      </c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</row>
    <row r="556" spans="1:39">
      <c r="A556" s="92"/>
      <c r="B556" s="98"/>
      <c r="C556" s="100"/>
      <c r="D556" s="100"/>
      <c r="E556" s="109"/>
      <c r="F556" s="109"/>
      <c r="G556" s="114">
        <f t="shared" si="8"/>
        <v>200000</v>
      </c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</row>
    <row r="557" spans="1:39">
      <c r="A557" s="92"/>
      <c r="B557" s="98"/>
      <c r="C557" s="100"/>
      <c r="D557" s="100"/>
      <c r="E557" s="109"/>
      <c r="F557" s="109"/>
      <c r="G557" s="114">
        <f t="shared" si="8"/>
        <v>200000</v>
      </c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  <c r="AM557" s="94"/>
    </row>
    <row r="558" spans="1:39">
      <c r="A558" s="92"/>
      <c r="B558" s="98"/>
      <c r="C558" s="100"/>
      <c r="D558" s="100"/>
      <c r="E558" s="109"/>
      <c r="F558" s="109"/>
      <c r="G558" s="114">
        <f t="shared" si="8"/>
        <v>200000</v>
      </c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  <c r="AF558" s="94"/>
      <c r="AG558" s="94"/>
      <c r="AH558" s="94"/>
      <c r="AI558" s="94"/>
      <c r="AJ558" s="94"/>
      <c r="AK558" s="94"/>
      <c r="AL558" s="94"/>
      <c r="AM558" s="94"/>
    </row>
    <row r="559" spans="1:39">
      <c r="A559" s="92"/>
      <c r="B559" s="98"/>
      <c r="C559" s="100"/>
      <c r="D559" s="100"/>
      <c r="E559" s="109"/>
      <c r="F559" s="109"/>
      <c r="G559" s="114">
        <f t="shared" si="8"/>
        <v>200000</v>
      </c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  <c r="AM559" s="94"/>
    </row>
    <row r="560" spans="1:39">
      <c r="A560" s="92"/>
      <c r="B560" s="98"/>
      <c r="C560" s="100"/>
      <c r="D560" s="100"/>
      <c r="E560" s="109"/>
      <c r="F560" s="109"/>
      <c r="G560" s="114">
        <f t="shared" si="8"/>
        <v>200000</v>
      </c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  <c r="AM560" s="94"/>
    </row>
    <row r="561" spans="1:39">
      <c r="A561" s="92"/>
      <c r="B561" s="98"/>
      <c r="C561" s="100"/>
      <c r="D561" s="100"/>
      <c r="E561" s="109"/>
      <c r="F561" s="109"/>
      <c r="G561" s="114">
        <f t="shared" si="8"/>
        <v>200000</v>
      </c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  <c r="AM561" s="94"/>
    </row>
    <row r="562" spans="1:39">
      <c r="A562" s="92"/>
      <c r="B562" s="98"/>
      <c r="C562" s="100"/>
      <c r="D562" s="100"/>
      <c r="E562" s="109"/>
      <c r="F562" s="109"/>
      <c r="G562" s="114">
        <f t="shared" si="8"/>
        <v>200000</v>
      </c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</row>
    <row r="563" spans="1:39">
      <c r="A563" s="92"/>
      <c r="B563" s="98"/>
      <c r="C563" s="100"/>
      <c r="D563" s="100"/>
      <c r="E563" s="109"/>
      <c r="F563" s="109"/>
      <c r="G563" s="114">
        <f t="shared" si="8"/>
        <v>200000</v>
      </c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  <c r="AM563" s="94"/>
    </row>
    <row r="564" spans="1:39">
      <c r="A564" s="92"/>
      <c r="B564" s="98"/>
      <c r="C564" s="100"/>
      <c r="D564" s="100"/>
      <c r="E564" s="109"/>
      <c r="F564" s="109"/>
      <c r="G564" s="114">
        <f t="shared" si="8"/>
        <v>200000</v>
      </c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  <c r="AM564" s="94"/>
    </row>
    <row r="565" spans="1:39">
      <c r="A565" s="92"/>
      <c r="B565" s="98"/>
      <c r="C565" s="100"/>
      <c r="D565" s="100"/>
      <c r="E565" s="109"/>
      <c r="F565" s="109"/>
      <c r="G565" s="114">
        <f t="shared" si="8"/>
        <v>200000</v>
      </c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  <c r="AM565" s="94"/>
    </row>
    <row r="566" spans="1:39">
      <c r="A566" s="92"/>
      <c r="B566" s="98"/>
      <c r="C566" s="100"/>
      <c r="D566" s="100"/>
      <c r="E566" s="109"/>
      <c r="F566" s="109"/>
      <c r="G566" s="114">
        <f t="shared" si="8"/>
        <v>200000</v>
      </c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  <c r="AM566" s="94"/>
    </row>
    <row r="567" spans="1:39">
      <c r="A567" s="92"/>
      <c r="B567" s="98"/>
      <c r="C567" s="100"/>
      <c r="D567" s="100"/>
      <c r="E567" s="109"/>
      <c r="F567" s="109"/>
      <c r="G567" s="114">
        <f t="shared" si="8"/>
        <v>200000</v>
      </c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  <c r="AM567" s="94"/>
    </row>
    <row r="568" spans="1:39">
      <c r="A568" s="92"/>
      <c r="B568" s="98"/>
      <c r="C568" s="100"/>
      <c r="D568" s="100"/>
      <c r="E568" s="109"/>
      <c r="F568" s="109"/>
      <c r="G568" s="114">
        <f t="shared" si="8"/>
        <v>200000</v>
      </c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  <c r="AM568" s="94"/>
    </row>
    <row r="569" spans="1:39">
      <c r="A569" s="92"/>
      <c r="B569" s="98"/>
      <c r="C569" s="100"/>
      <c r="D569" s="100"/>
      <c r="E569" s="109"/>
      <c r="F569" s="109"/>
      <c r="G569" s="114">
        <f t="shared" si="8"/>
        <v>200000</v>
      </c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</row>
    <row r="570" spans="1:39">
      <c r="A570" s="92"/>
      <c r="B570" s="98"/>
      <c r="C570" s="100"/>
      <c r="D570" s="100"/>
      <c r="E570" s="109"/>
      <c r="F570" s="109"/>
      <c r="G570" s="114">
        <f t="shared" si="8"/>
        <v>200000</v>
      </c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  <c r="AM570" s="94"/>
    </row>
    <row r="571" spans="1:39">
      <c r="A571" s="92"/>
      <c r="B571" s="98"/>
      <c r="C571" s="100"/>
      <c r="D571" s="100"/>
      <c r="E571" s="109"/>
      <c r="F571" s="109"/>
      <c r="G571" s="114">
        <f t="shared" si="8"/>
        <v>200000</v>
      </c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</row>
    <row r="572" spans="1:39">
      <c r="A572" s="92"/>
      <c r="B572" s="98"/>
      <c r="C572" s="100"/>
      <c r="D572" s="100"/>
      <c r="E572" s="109"/>
      <c r="F572" s="109"/>
      <c r="G572" s="114">
        <f t="shared" si="8"/>
        <v>200000</v>
      </c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</row>
    <row r="573" spans="1:39">
      <c r="A573" s="92"/>
      <c r="B573" s="98"/>
      <c r="C573" s="100"/>
      <c r="D573" s="100"/>
      <c r="E573" s="109"/>
      <c r="F573" s="109"/>
      <c r="G573" s="114">
        <f t="shared" si="8"/>
        <v>200000</v>
      </c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  <c r="AM573" s="94"/>
    </row>
    <row r="574" spans="1:39">
      <c r="A574" s="92"/>
      <c r="B574" s="98"/>
      <c r="C574" s="100"/>
      <c r="D574" s="100"/>
      <c r="E574" s="109"/>
      <c r="F574" s="109"/>
      <c r="G574" s="114">
        <f t="shared" si="8"/>
        <v>200000</v>
      </c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  <c r="AM574" s="94"/>
    </row>
    <row r="575" spans="1:39">
      <c r="A575" s="92"/>
      <c r="B575" s="98"/>
      <c r="C575" s="100"/>
      <c r="D575" s="100"/>
      <c r="E575" s="109"/>
      <c r="F575" s="109"/>
      <c r="G575" s="114">
        <f t="shared" si="8"/>
        <v>200000</v>
      </c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  <c r="AM575" s="94"/>
    </row>
    <row r="576" spans="1:39">
      <c r="A576" s="92"/>
      <c r="B576" s="98"/>
      <c r="C576" s="100"/>
      <c r="D576" s="100"/>
      <c r="E576" s="109"/>
      <c r="F576" s="109"/>
      <c r="G576" s="114">
        <f t="shared" si="8"/>
        <v>200000</v>
      </c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  <c r="AM576" s="94"/>
    </row>
    <row r="577" spans="1:39">
      <c r="A577" s="92"/>
      <c r="B577" s="98"/>
      <c r="C577" s="100"/>
      <c r="D577" s="100"/>
      <c r="E577" s="109"/>
      <c r="F577" s="109"/>
      <c r="G577" s="114">
        <f t="shared" si="8"/>
        <v>200000</v>
      </c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  <c r="AM577" s="94"/>
    </row>
    <row r="578" spans="1:39">
      <c r="A578" s="92"/>
      <c r="B578" s="98"/>
      <c r="C578" s="100"/>
      <c r="D578" s="100"/>
      <c r="E578" s="109"/>
      <c r="F578" s="109"/>
      <c r="G578" s="114">
        <f t="shared" si="8"/>
        <v>200000</v>
      </c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  <c r="AM578" s="94"/>
    </row>
    <row r="579" spans="1:39">
      <c r="A579" s="92"/>
      <c r="B579" s="98"/>
      <c r="C579" s="100"/>
      <c r="D579" s="100"/>
      <c r="E579" s="109"/>
      <c r="F579" s="109"/>
      <c r="G579" s="114">
        <f t="shared" si="8"/>
        <v>200000</v>
      </c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  <c r="AM579" s="94"/>
    </row>
    <row r="580" spans="1:39">
      <c r="A580" s="92"/>
      <c r="B580" s="98"/>
      <c r="C580" s="100"/>
      <c r="D580" s="100"/>
      <c r="E580" s="109"/>
      <c r="F580" s="109"/>
      <c r="G580" s="114">
        <f t="shared" si="8"/>
        <v>200000</v>
      </c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  <c r="AM580" s="94"/>
    </row>
    <row r="581" spans="1:39">
      <c r="A581" s="92"/>
      <c r="B581" s="98"/>
      <c r="C581" s="100"/>
      <c r="D581" s="100"/>
      <c r="E581" s="109"/>
      <c r="F581" s="109"/>
      <c r="G581" s="114">
        <f t="shared" ref="G581:G644" si="9">G580+E581-F581</f>
        <v>200000</v>
      </c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</row>
    <row r="582" spans="1:39">
      <c r="A582" s="92"/>
      <c r="B582" s="98"/>
      <c r="C582" s="100"/>
      <c r="D582" s="100"/>
      <c r="E582" s="109"/>
      <c r="F582" s="109"/>
      <c r="G582" s="114">
        <f t="shared" si="9"/>
        <v>200000</v>
      </c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</row>
    <row r="583" spans="1:39">
      <c r="A583" s="92"/>
      <c r="B583" s="98"/>
      <c r="C583" s="100"/>
      <c r="D583" s="100"/>
      <c r="E583" s="109"/>
      <c r="F583" s="109"/>
      <c r="G583" s="114">
        <f t="shared" si="9"/>
        <v>200000</v>
      </c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  <c r="AM583" s="94"/>
    </row>
    <row r="584" spans="1:39">
      <c r="A584" s="92"/>
      <c r="B584" s="98"/>
      <c r="C584" s="100"/>
      <c r="D584" s="100"/>
      <c r="E584" s="109"/>
      <c r="F584" s="109"/>
      <c r="G584" s="114">
        <f t="shared" si="9"/>
        <v>200000</v>
      </c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  <c r="AM584" s="94"/>
    </row>
    <row r="585" spans="1:39">
      <c r="A585" s="92"/>
      <c r="B585" s="98"/>
      <c r="C585" s="100"/>
      <c r="D585" s="100"/>
      <c r="E585" s="109"/>
      <c r="F585" s="109"/>
      <c r="G585" s="114">
        <f t="shared" si="9"/>
        <v>200000</v>
      </c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</row>
    <row r="586" spans="1:39">
      <c r="A586" s="92"/>
      <c r="B586" s="98"/>
      <c r="C586" s="100"/>
      <c r="D586" s="100"/>
      <c r="E586" s="109"/>
      <c r="F586" s="109"/>
      <c r="G586" s="114">
        <f t="shared" si="9"/>
        <v>200000</v>
      </c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  <c r="AM586" s="94"/>
    </row>
    <row r="587" spans="1:39">
      <c r="A587" s="92"/>
      <c r="B587" s="98"/>
      <c r="C587" s="100"/>
      <c r="D587" s="100"/>
      <c r="E587" s="109"/>
      <c r="F587" s="109"/>
      <c r="G587" s="114">
        <f t="shared" si="9"/>
        <v>200000</v>
      </c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  <c r="AM587" s="94"/>
    </row>
    <row r="588" spans="1:39">
      <c r="A588" s="92"/>
      <c r="B588" s="98"/>
      <c r="C588" s="100"/>
      <c r="D588" s="100"/>
      <c r="E588" s="109"/>
      <c r="F588" s="109"/>
      <c r="G588" s="114">
        <f t="shared" si="9"/>
        <v>200000</v>
      </c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  <c r="AM588" s="94"/>
    </row>
    <row r="589" spans="1:39">
      <c r="A589" s="92"/>
      <c r="B589" s="98"/>
      <c r="C589" s="100"/>
      <c r="D589" s="100"/>
      <c r="E589" s="109"/>
      <c r="F589" s="109"/>
      <c r="G589" s="114">
        <f t="shared" si="9"/>
        <v>200000</v>
      </c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</row>
    <row r="590" spans="1:39">
      <c r="A590" s="92"/>
      <c r="B590" s="98"/>
      <c r="C590" s="100"/>
      <c r="D590" s="100"/>
      <c r="E590" s="109"/>
      <c r="F590" s="109"/>
      <c r="G590" s="114">
        <f t="shared" si="9"/>
        <v>200000</v>
      </c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</row>
    <row r="591" spans="1:39">
      <c r="A591" s="92"/>
      <c r="B591" s="98"/>
      <c r="C591" s="100"/>
      <c r="D591" s="100"/>
      <c r="E591" s="109"/>
      <c r="F591" s="109"/>
      <c r="G591" s="114">
        <f t="shared" si="9"/>
        <v>200000</v>
      </c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  <c r="AM591" s="94"/>
    </row>
    <row r="592" spans="1:39">
      <c r="A592" s="92"/>
      <c r="B592" s="98"/>
      <c r="C592" s="100"/>
      <c r="D592" s="100"/>
      <c r="E592" s="109"/>
      <c r="F592" s="109"/>
      <c r="G592" s="114">
        <f t="shared" si="9"/>
        <v>200000</v>
      </c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</row>
    <row r="593" spans="1:39">
      <c r="A593" s="92"/>
      <c r="B593" s="98"/>
      <c r="C593" s="100"/>
      <c r="D593" s="100"/>
      <c r="E593" s="109"/>
      <c r="F593" s="109"/>
      <c r="G593" s="114">
        <f t="shared" si="9"/>
        <v>200000</v>
      </c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  <c r="AM593" s="94"/>
    </row>
    <row r="594" spans="1:39">
      <c r="A594" s="92"/>
      <c r="B594" s="98"/>
      <c r="C594" s="100"/>
      <c r="D594" s="100"/>
      <c r="E594" s="109"/>
      <c r="F594" s="109"/>
      <c r="G594" s="114">
        <f t="shared" si="9"/>
        <v>200000</v>
      </c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  <c r="AM594" s="94"/>
    </row>
    <row r="595" spans="1:39">
      <c r="A595" s="92"/>
      <c r="B595" s="98"/>
      <c r="C595" s="100"/>
      <c r="D595" s="100"/>
      <c r="E595" s="109"/>
      <c r="F595" s="109"/>
      <c r="G595" s="114">
        <f t="shared" si="9"/>
        <v>200000</v>
      </c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  <c r="AM595" s="94"/>
    </row>
    <row r="596" spans="1:39">
      <c r="A596" s="92"/>
      <c r="B596" s="98"/>
      <c r="C596" s="100"/>
      <c r="D596" s="100"/>
      <c r="E596" s="109"/>
      <c r="F596" s="109"/>
      <c r="G596" s="114">
        <f t="shared" si="9"/>
        <v>200000</v>
      </c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  <c r="AM596" s="94"/>
    </row>
    <row r="597" spans="1:39">
      <c r="A597" s="92"/>
      <c r="B597" s="98"/>
      <c r="C597" s="100"/>
      <c r="D597" s="100"/>
      <c r="E597" s="109"/>
      <c r="F597" s="109"/>
      <c r="G597" s="114">
        <f t="shared" si="9"/>
        <v>200000</v>
      </c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  <c r="AM597" s="94"/>
    </row>
    <row r="598" spans="1:39">
      <c r="A598" s="92"/>
      <c r="B598" s="98"/>
      <c r="C598" s="100"/>
      <c r="D598" s="100"/>
      <c r="E598" s="109"/>
      <c r="F598" s="109"/>
      <c r="G598" s="114">
        <f t="shared" si="9"/>
        <v>200000</v>
      </c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  <c r="AM598" s="94"/>
    </row>
    <row r="599" spans="1:39">
      <c r="A599" s="92"/>
      <c r="B599" s="98"/>
      <c r="C599" s="100"/>
      <c r="D599" s="100"/>
      <c r="E599" s="109"/>
      <c r="F599" s="109"/>
      <c r="G599" s="114">
        <f t="shared" si="9"/>
        <v>200000</v>
      </c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  <c r="AM599" s="94"/>
    </row>
    <row r="600" spans="1:39">
      <c r="A600" s="92"/>
      <c r="B600" s="98"/>
      <c r="C600" s="100"/>
      <c r="D600" s="100"/>
      <c r="E600" s="109"/>
      <c r="F600" s="109"/>
      <c r="G600" s="114">
        <f t="shared" si="9"/>
        <v>200000</v>
      </c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  <c r="AM600" s="94"/>
    </row>
    <row r="601" spans="1:39">
      <c r="A601" s="92"/>
      <c r="B601" s="98"/>
      <c r="C601" s="100"/>
      <c r="D601" s="100"/>
      <c r="E601" s="109"/>
      <c r="F601" s="109"/>
      <c r="G601" s="114">
        <f t="shared" si="9"/>
        <v>200000</v>
      </c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  <c r="AM601" s="94"/>
    </row>
    <row r="602" spans="1:39">
      <c r="A602" s="92"/>
      <c r="B602" s="98"/>
      <c r="C602" s="100"/>
      <c r="D602" s="100"/>
      <c r="E602" s="109"/>
      <c r="F602" s="109"/>
      <c r="G602" s="114">
        <f t="shared" si="9"/>
        <v>200000</v>
      </c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  <c r="AM602" s="94"/>
    </row>
    <row r="603" spans="1:39">
      <c r="A603" s="92"/>
      <c r="B603" s="98"/>
      <c r="C603" s="100"/>
      <c r="D603" s="100"/>
      <c r="E603" s="109"/>
      <c r="F603" s="109"/>
      <c r="G603" s="114">
        <f t="shared" si="9"/>
        <v>200000</v>
      </c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  <c r="AM603" s="94"/>
    </row>
    <row r="604" spans="1:39">
      <c r="A604" s="92"/>
      <c r="B604" s="98"/>
      <c r="C604" s="100"/>
      <c r="D604" s="100"/>
      <c r="E604" s="109"/>
      <c r="F604" s="109"/>
      <c r="G604" s="114">
        <f t="shared" si="9"/>
        <v>200000</v>
      </c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  <c r="AM604" s="94"/>
    </row>
    <row r="605" spans="1:39">
      <c r="A605" s="92"/>
      <c r="B605" s="98"/>
      <c r="C605" s="100"/>
      <c r="D605" s="100"/>
      <c r="E605" s="109"/>
      <c r="F605" s="109"/>
      <c r="G605" s="114">
        <f t="shared" si="9"/>
        <v>200000</v>
      </c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  <c r="AM605" s="94"/>
    </row>
    <row r="606" spans="1:39">
      <c r="A606" s="92"/>
      <c r="B606" s="98"/>
      <c r="C606" s="100"/>
      <c r="D606" s="100"/>
      <c r="E606" s="109"/>
      <c r="F606" s="109"/>
      <c r="G606" s="114">
        <f t="shared" si="9"/>
        <v>200000</v>
      </c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  <c r="AM606" s="94"/>
    </row>
    <row r="607" spans="1:39">
      <c r="A607" s="92"/>
      <c r="B607" s="98"/>
      <c r="C607" s="100"/>
      <c r="D607" s="100"/>
      <c r="E607" s="109"/>
      <c r="F607" s="109"/>
      <c r="G607" s="114">
        <f t="shared" si="9"/>
        <v>200000</v>
      </c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  <c r="AM607" s="94"/>
    </row>
    <row r="608" spans="1:39">
      <c r="A608" s="92"/>
      <c r="B608" s="98"/>
      <c r="C608" s="100"/>
      <c r="D608" s="100"/>
      <c r="E608" s="109"/>
      <c r="F608" s="109"/>
      <c r="G608" s="114">
        <f t="shared" si="9"/>
        <v>200000</v>
      </c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  <c r="AM608" s="94"/>
    </row>
    <row r="609" spans="1:39">
      <c r="A609" s="92"/>
      <c r="B609" s="98"/>
      <c r="C609" s="100"/>
      <c r="D609" s="100"/>
      <c r="E609" s="109"/>
      <c r="F609" s="109"/>
      <c r="G609" s="114">
        <f t="shared" si="9"/>
        <v>200000</v>
      </c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  <c r="AM609" s="94"/>
    </row>
    <row r="610" spans="1:39">
      <c r="A610" s="92"/>
      <c r="B610" s="98"/>
      <c r="C610" s="100"/>
      <c r="D610" s="100"/>
      <c r="E610" s="109"/>
      <c r="F610" s="109"/>
      <c r="G610" s="114">
        <f t="shared" si="9"/>
        <v>200000</v>
      </c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  <c r="AM610" s="94"/>
    </row>
    <row r="611" spans="1:39">
      <c r="A611" s="92"/>
      <c r="B611" s="98"/>
      <c r="C611" s="100"/>
      <c r="D611" s="100"/>
      <c r="E611" s="109"/>
      <c r="F611" s="109"/>
      <c r="G611" s="114">
        <f t="shared" si="9"/>
        <v>200000</v>
      </c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  <c r="AM611" s="94"/>
    </row>
    <row r="612" spans="1:39">
      <c r="A612" s="92"/>
      <c r="B612" s="98"/>
      <c r="C612" s="100"/>
      <c r="D612" s="100"/>
      <c r="E612" s="109"/>
      <c r="F612" s="109"/>
      <c r="G612" s="114">
        <f t="shared" si="9"/>
        <v>200000</v>
      </c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  <c r="AM612" s="94"/>
    </row>
    <row r="613" spans="1:39">
      <c r="A613" s="92"/>
      <c r="B613" s="98"/>
      <c r="C613" s="100"/>
      <c r="D613" s="100"/>
      <c r="E613" s="109"/>
      <c r="F613" s="109"/>
      <c r="G613" s="114">
        <f t="shared" si="9"/>
        <v>200000</v>
      </c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  <c r="AM613" s="94"/>
    </row>
    <row r="614" spans="1:39">
      <c r="A614" s="92"/>
      <c r="B614" s="98"/>
      <c r="C614" s="100"/>
      <c r="D614" s="100"/>
      <c r="E614" s="109"/>
      <c r="F614" s="109"/>
      <c r="G614" s="114">
        <f t="shared" si="9"/>
        <v>200000</v>
      </c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  <c r="AM614" s="94"/>
    </row>
    <row r="615" spans="1:39">
      <c r="A615" s="92"/>
      <c r="B615" s="98"/>
      <c r="C615" s="100"/>
      <c r="D615" s="100"/>
      <c r="E615" s="109"/>
      <c r="F615" s="109"/>
      <c r="G615" s="114">
        <f t="shared" si="9"/>
        <v>200000</v>
      </c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  <c r="AM615" s="94"/>
    </row>
    <row r="616" spans="1:39">
      <c r="A616" s="92"/>
      <c r="B616" s="98"/>
      <c r="C616" s="100"/>
      <c r="D616" s="100"/>
      <c r="E616" s="109"/>
      <c r="F616" s="109"/>
      <c r="G616" s="114">
        <f t="shared" si="9"/>
        <v>200000</v>
      </c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  <c r="AM616" s="94"/>
    </row>
    <row r="617" spans="1:39">
      <c r="A617" s="92"/>
      <c r="B617" s="98"/>
      <c r="C617" s="100"/>
      <c r="D617" s="100"/>
      <c r="E617" s="109"/>
      <c r="F617" s="109"/>
      <c r="G617" s="114">
        <f t="shared" si="9"/>
        <v>200000</v>
      </c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  <c r="AM617" s="94"/>
    </row>
    <row r="618" spans="1:39">
      <c r="A618" s="92"/>
      <c r="B618" s="98"/>
      <c r="C618" s="100"/>
      <c r="D618" s="100"/>
      <c r="E618" s="109"/>
      <c r="F618" s="109"/>
      <c r="G618" s="114">
        <f t="shared" si="9"/>
        <v>200000</v>
      </c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  <c r="AM618" s="94"/>
    </row>
    <row r="619" spans="1:39">
      <c r="A619" s="92"/>
      <c r="B619" s="98"/>
      <c r="C619" s="100"/>
      <c r="D619" s="100"/>
      <c r="E619" s="109"/>
      <c r="F619" s="109"/>
      <c r="G619" s="114">
        <f t="shared" si="9"/>
        <v>200000</v>
      </c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  <c r="AM619" s="94"/>
    </row>
    <row r="620" spans="1:39">
      <c r="A620" s="92"/>
      <c r="B620" s="98"/>
      <c r="C620" s="100"/>
      <c r="D620" s="100"/>
      <c r="E620" s="109"/>
      <c r="F620" s="109"/>
      <c r="G620" s="114">
        <f t="shared" si="9"/>
        <v>200000</v>
      </c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  <c r="AM620" s="94"/>
    </row>
    <row r="621" spans="1:39">
      <c r="A621" s="92"/>
      <c r="B621" s="98"/>
      <c r="C621" s="100"/>
      <c r="D621" s="100"/>
      <c r="E621" s="109"/>
      <c r="F621" s="109"/>
      <c r="G621" s="114">
        <f t="shared" si="9"/>
        <v>200000</v>
      </c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  <c r="AM621" s="94"/>
    </row>
    <row r="622" spans="1:39">
      <c r="A622" s="92"/>
      <c r="B622" s="98"/>
      <c r="C622" s="100"/>
      <c r="D622" s="100"/>
      <c r="E622" s="109"/>
      <c r="F622" s="109"/>
      <c r="G622" s="114">
        <f t="shared" si="9"/>
        <v>200000</v>
      </c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  <c r="AM622" s="94"/>
    </row>
    <row r="623" spans="1:39">
      <c r="A623" s="92"/>
      <c r="B623" s="98"/>
      <c r="C623" s="100"/>
      <c r="D623" s="100"/>
      <c r="E623" s="109"/>
      <c r="F623" s="109"/>
      <c r="G623" s="114">
        <f t="shared" si="9"/>
        <v>200000</v>
      </c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  <c r="AM623" s="94"/>
    </row>
    <row r="624" spans="1:39">
      <c r="A624" s="92"/>
      <c r="B624" s="98"/>
      <c r="C624" s="100"/>
      <c r="D624" s="100"/>
      <c r="E624" s="109"/>
      <c r="F624" s="109"/>
      <c r="G624" s="114">
        <f t="shared" si="9"/>
        <v>200000</v>
      </c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  <c r="AM624" s="94"/>
    </row>
    <row r="625" spans="1:39">
      <c r="A625" s="92"/>
      <c r="B625" s="98"/>
      <c r="C625" s="100"/>
      <c r="D625" s="100"/>
      <c r="E625" s="109"/>
      <c r="F625" s="109"/>
      <c r="G625" s="114">
        <f t="shared" si="9"/>
        <v>200000</v>
      </c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  <c r="AM625" s="94"/>
    </row>
    <row r="626" spans="1:39">
      <c r="A626" s="92"/>
      <c r="B626" s="98"/>
      <c r="C626" s="100"/>
      <c r="D626" s="100"/>
      <c r="E626" s="109"/>
      <c r="F626" s="109"/>
      <c r="G626" s="114">
        <f t="shared" si="9"/>
        <v>200000</v>
      </c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  <c r="AM626" s="94"/>
    </row>
    <row r="627" spans="1:39">
      <c r="A627" s="92"/>
      <c r="B627" s="98"/>
      <c r="C627" s="100"/>
      <c r="D627" s="100"/>
      <c r="E627" s="109"/>
      <c r="F627" s="109"/>
      <c r="G627" s="114">
        <f t="shared" si="9"/>
        <v>200000</v>
      </c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  <c r="AM627" s="94"/>
    </row>
    <row r="628" spans="1:39">
      <c r="A628" s="92"/>
      <c r="B628" s="98"/>
      <c r="C628" s="100"/>
      <c r="D628" s="100"/>
      <c r="E628" s="109"/>
      <c r="F628" s="109"/>
      <c r="G628" s="114">
        <f t="shared" si="9"/>
        <v>200000</v>
      </c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  <c r="AM628" s="94"/>
    </row>
    <row r="629" spans="1:39">
      <c r="A629" s="92"/>
      <c r="B629" s="98"/>
      <c r="C629" s="100"/>
      <c r="D629" s="100"/>
      <c r="E629" s="109"/>
      <c r="F629" s="109"/>
      <c r="G629" s="114">
        <f t="shared" si="9"/>
        <v>200000</v>
      </c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  <c r="AM629" s="94"/>
    </row>
    <row r="630" spans="1:39">
      <c r="A630" s="92"/>
      <c r="B630" s="98"/>
      <c r="C630" s="100"/>
      <c r="D630" s="100"/>
      <c r="E630" s="109"/>
      <c r="F630" s="109"/>
      <c r="G630" s="114">
        <f t="shared" si="9"/>
        <v>200000</v>
      </c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  <c r="AM630" s="94"/>
    </row>
    <row r="631" spans="1:39">
      <c r="A631" s="92"/>
      <c r="B631" s="98"/>
      <c r="C631" s="100"/>
      <c r="D631" s="100"/>
      <c r="E631" s="109"/>
      <c r="F631" s="109"/>
      <c r="G631" s="114">
        <f t="shared" si="9"/>
        <v>200000</v>
      </c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  <c r="AM631" s="94"/>
    </row>
    <row r="632" spans="1:39">
      <c r="A632" s="92"/>
      <c r="B632" s="98"/>
      <c r="C632" s="100"/>
      <c r="D632" s="100"/>
      <c r="E632" s="109"/>
      <c r="F632" s="109"/>
      <c r="G632" s="114">
        <f t="shared" si="9"/>
        <v>200000</v>
      </c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  <c r="AM632" s="94"/>
    </row>
    <row r="633" spans="1:39">
      <c r="A633" s="92"/>
      <c r="B633" s="98"/>
      <c r="C633" s="100"/>
      <c r="D633" s="100"/>
      <c r="E633" s="109"/>
      <c r="F633" s="109"/>
      <c r="G633" s="114">
        <f t="shared" si="9"/>
        <v>200000</v>
      </c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  <c r="AM633" s="94"/>
    </row>
    <row r="634" spans="1:39">
      <c r="A634" s="92"/>
      <c r="B634" s="98"/>
      <c r="C634" s="100"/>
      <c r="D634" s="100"/>
      <c r="E634" s="109"/>
      <c r="F634" s="109"/>
      <c r="G634" s="114">
        <f t="shared" si="9"/>
        <v>200000</v>
      </c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</row>
    <row r="635" spans="1:39">
      <c r="A635" s="92"/>
      <c r="B635" s="98"/>
      <c r="C635" s="100"/>
      <c r="D635" s="100"/>
      <c r="E635" s="109"/>
      <c r="F635" s="109"/>
      <c r="G635" s="114">
        <f t="shared" si="9"/>
        <v>200000</v>
      </c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  <c r="AM635" s="94"/>
    </row>
    <row r="636" spans="1:39">
      <c r="A636" s="92"/>
      <c r="B636" s="98"/>
      <c r="C636" s="100"/>
      <c r="D636" s="100"/>
      <c r="E636" s="109"/>
      <c r="F636" s="109"/>
      <c r="G636" s="114">
        <f t="shared" si="9"/>
        <v>200000</v>
      </c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  <c r="AM636" s="94"/>
    </row>
    <row r="637" spans="1:39">
      <c r="A637" s="92"/>
      <c r="B637" s="98"/>
      <c r="C637" s="100"/>
      <c r="D637" s="100"/>
      <c r="E637" s="109"/>
      <c r="F637" s="109"/>
      <c r="G637" s="114">
        <f t="shared" si="9"/>
        <v>200000</v>
      </c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  <c r="AM637" s="94"/>
    </row>
    <row r="638" spans="1:39">
      <c r="A638" s="92"/>
      <c r="B638" s="98"/>
      <c r="C638" s="100"/>
      <c r="D638" s="100"/>
      <c r="E638" s="109"/>
      <c r="F638" s="109"/>
      <c r="G638" s="114">
        <f t="shared" si="9"/>
        <v>200000</v>
      </c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  <c r="AM638" s="94"/>
    </row>
    <row r="639" spans="1:39">
      <c r="A639" s="92"/>
      <c r="B639" s="98"/>
      <c r="C639" s="100"/>
      <c r="D639" s="100"/>
      <c r="E639" s="109"/>
      <c r="F639" s="109"/>
      <c r="G639" s="114">
        <f t="shared" si="9"/>
        <v>200000</v>
      </c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  <c r="AM639" s="94"/>
    </row>
    <row r="640" spans="1:39">
      <c r="A640" s="92"/>
      <c r="B640" s="98"/>
      <c r="C640" s="100"/>
      <c r="D640" s="100"/>
      <c r="E640" s="109"/>
      <c r="F640" s="109"/>
      <c r="G640" s="114">
        <f t="shared" si="9"/>
        <v>200000</v>
      </c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  <c r="AM640" s="94"/>
    </row>
    <row r="641" spans="1:39">
      <c r="A641" s="92"/>
      <c r="B641" s="98"/>
      <c r="C641" s="100"/>
      <c r="D641" s="100"/>
      <c r="E641" s="109"/>
      <c r="F641" s="109"/>
      <c r="G641" s="114">
        <f t="shared" si="9"/>
        <v>200000</v>
      </c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  <c r="AM641" s="94"/>
    </row>
    <row r="642" spans="1:39">
      <c r="A642" s="92"/>
      <c r="B642" s="98"/>
      <c r="C642" s="100"/>
      <c r="D642" s="100"/>
      <c r="E642" s="109"/>
      <c r="F642" s="109"/>
      <c r="G642" s="114">
        <f t="shared" si="9"/>
        <v>200000</v>
      </c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  <c r="AM642" s="94"/>
    </row>
    <row r="643" spans="1:39">
      <c r="A643" s="92"/>
      <c r="B643" s="98"/>
      <c r="C643" s="100"/>
      <c r="D643" s="100"/>
      <c r="E643" s="109"/>
      <c r="F643" s="109"/>
      <c r="G643" s="114">
        <f t="shared" si="9"/>
        <v>200000</v>
      </c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  <c r="AM643" s="94"/>
    </row>
    <row r="644" spans="1:39">
      <c r="A644" s="92"/>
      <c r="B644" s="98"/>
      <c r="C644" s="100"/>
      <c r="D644" s="100"/>
      <c r="E644" s="109"/>
      <c r="F644" s="109"/>
      <c r="G644" s="114">
        <f t="shared" si="9"/>
        <v>200000</v>
      </c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  <c r="AM644" s="94"/>
    </row>
    <row r="645" spans="1:39">
      <c r="A645" s="92"/>
      <c r="B645" s="98"/>
      <c r="C645" s="100"/>
      <c r="D645" s="100"/>
      <c r="E645" s="109"/>
      <c r="F645" s="109"/>
      <c r="G645" s="114">
        <f t="shared" ref="G645:G708" si="10">G644+E645-F645</f>
        <v>200000</v>
      </c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  <c r="AM645" s="94"/>
    </row>
    <row r="646" spans="1:39">
      <c r="A646" s="92"/>
      <c r="B646" s="98"/>
      <c r="C646" s="100"/>
      <c r="D646" s="100"/>
      <c r="E646" s="109"/>
      <c r="F646" s="109"/>
      <c r="G646" s="114">
        <f t="shared" si="10"/>
        <v>200000</v>
      </c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  <c r="AM646" s="94"/>
    </row>
    <row r="647" spans="1:39">
      <c r="A647" s="92"/>
      <c r="B647" s="98"/>
      <c r="C647" s="100"/>
      <c r="D647" s="100"/>
      <c r="E647" s="109"/>
      <c r="F647" s="109"/>
      <c r="G647" s="114">
        <f t="shared" si="10"/>
        <v>200000</v>
      </c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  <c r="AM647" s="94"/>
    </row>
    <row r="648" spans="1:39">
      <c r="A648" s="92"/>
      <c r="B648" s="98"/>
      <c r="C648" s="100"/>
      <c r="D648" s="100"/>
      <c r="E648" s="109"/>
      <c r="F648" s="109"/>
      <c r="G648" s="114">
        <f t="shared" si="10"/>
        <v>200000</v>
      </c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  <c r="AM648" s="94"/>
    </row>
    <row r="649" spans="1:39">
      <c r="A649" s="92"/>
      <c r="B649" s="98"/>
      <c r="C649" s="100"/>
      <c r="D649" s="100"/>
      <c r="E649" s="109"/>
      <c r="F649" s="109"/>
      <c r="G649" s="114">
        <f t="shared" si="10"/>
        <v>200000</v>
      </c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  <c r="AM649" s="94"/>
    </row>
    <row r="650" spans="1:39">
      <c r="A650" s="92"/>
      <c r="B650" s="98"/>
      <c r="C650" s="100"/>
      <c r="D650" s="100"/>
      <c r="E650" s="109"/>
      <c r="F650" s="109"/>
      <c r="G650" s="114">
        <f t="shared" si="10"/>
        <v>200000</v>
      </c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  <c r="AM650" s="94"/>
    </row>
    <row r="651" spans="1:39">
      <c r="A651" s="92"/>
      <c r="B651" s="98"/>
      <c r="C651" s="100"/>
      <c r="D651" s="100"/>
      <c r="E651" s="109"/>
      <c r="F651" s="109"/>
      <c r="G651" s="114">
        <f t="shared" si="10"/>
        <v>200000</v>
      </c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  <c r="AM651" s="94"/>
    </row>
    <row r="652" spans="1:39">
      <c r="A652" s="92"/>
      <c r="B652" s="98"/>
      <c r="C652" s="100"/>
      <c r="D652" s="100"/>
      <c r="E652" s="109"/>
      <c r="F652" s="109"/>
      <c r="G652" s="114">
        <f t="shared" si="10"/>
        <v>200000</v>
      </c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  <c r="AM652" s="94"/>
    </row>
    <row r="653" spans="1:39">
      <c r="A653" s="92"/>
      <c r="B653" s="98"/>
      <c r="C653" s="100"/>
      <c r="D653" s="100"/>
      <c r="E653" s="109"/>
      <c r="F653" s="109"/>
      <c r="G653" s="114">
        <f t="shared" si="10"/>
        <v>200000</v>
      </c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  <c r="AM653" s="94"/>
    </row>
    <row r="654" spans="1:39">
      <c r="A654" s="92"/>
      <c r="B654" s="98"/>
      <c r="C654" s="100"/>
      <c r="D654" s="100"/>
      <c r="E654" s="109"/>
      <c r="F654" s="109"/>
      <c r="G654" s="114">
        <f t="shared" si="10"/>
        <v>200000</v>
      </c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  <c r="AM654" s="94"/>
    </row>
    <row r="655" spans="1:39">
      <c r="A655" s="92"/>
      <c r="B655" s="98"/>
      <c r="C655" s="100"/>
      <c r="D655" s="100"/>
      <c r="E655" s="109"/>
      <c r="F655" s="109"/>
      <c r="G655" s="114">
        <f t="shared" si="10"/>
        <v>200000</v>
      </c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  <c r="AM655" s="94"/>
    </row>
    <row r="656" spans="1:39">
      <c r="A656" s="92"/>
      <c r="B656" s="98"/>
      <c r="C656" s="100"/>
      <c r="D656" s="100"/>
      <c r="E656" s="109"/>
      <c r="F656" s="109"/>
      <c r="G656" s="114">
        <f t="shared" si="10"/>
        <v>200000</v>
      </c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  <c r="AM656" s="94"/>
    </row>
    <row r="657" spans="1:39">
      <c r="A657" s="92"/>
      <c r="B657" s="98"/>
      <c r="C657" s="100"/>
      <c r="D657" s="100"/>
      <c r="E657" s="109"/>
      <c r="F657" s="109"/>
      <c r="G657" s="114">
        <f t="shared" si="10"/>
        <v>200000</v>
      </c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  <c r="AM657" s="94"/>
    </row>
    <row r="658" spans="1:39">
      <c r="A658" s="92"/>
      <c r="B658" s="98"/>
      <c r="C658" s="100"/>
      <c r="D658" s="100"/>
      <c r="E658" s="109"/>
      <c r="F658" s="109"/>
      <c r="G658" s="114">
        <f t="shared" si="10"/>
        <v>200000</v>
      </c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  <c r="AM658" s="94"/>
    </row>
    <row r="659" spans="1:39">
      <c r="A659" s="92"/>
      <c r="B659" s="98"/>
      <c r="C659" s="100"/>
      <c r="D659" s="100"/>
      <c r="E659" s="109"/>
      <c r="F659" s="109"/>
      <c r="G659" s="114">
        <f t="shared" si="10"/>
        <v>200000</v>
      </c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  <c r="AM659" s="94"/>
    </row>
    <row r="660" spans="1:39">
      <c r="A660" s="92"/>
      <c r="B660" s="98"/>
      <c r="C660" s="100"/>
      <c r="D660" s="100"/>
      <c r="E660" s="109"/>
      <c r="F660" s="109"/>
      <c r="G660" s="114">
        <f t="shared" si="10"/>
        <v>200000</v>
      </c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  <c r="AM660" s="94"/>
    </row>
    <row r="661" spans="1:39">
      <c r="A661" s="92"/>
      <c r="B661" s="98"/>
      <c r="C661" s="100"/>
      <c r="D661" s="100"/>
      <c r="E661" s="109"/>
      <c r="F661" s="109"/>
      <c r="G661" s="114">
        <f t="shared" si="10"/>
        <v>200000</v>
      </c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  <c r="AM661" s="94"/>
    </row>
    <row r="662" spans="1:39">
      <c r="A662" s="92"/>
      <c r="B662" s="98"/>
      <c r="C662" s="100"/>
      <c r="D662" s="100"/>
      <c r="E662" s="109"/>
      <c r="F662" s="109"/>
      <c r="G662" s="114">
        <f t="shared" si="10"/>
        <v>200000</v>
      </c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  <c r="AM662" s="94"/>
    </row>
    <row r="663" spans="1:39">
      <c r="A663" s="92"/>
      <c r="B663" s="98"/>
      <c r="C663" s="100"/>
      <c r="D663" s="100"/>
      <c r="E663" s="109"/>
      <c r="F663" s="109"/>
      <c r="G663" s="114">
        <f t="shared" si="10"/>
        <v>200000</v>
      </c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  <c r="AM663" s="94"/>
    </row>
    <row r="664" spans="1:39">
      <c r="A664" s="92"/>
      <c r="B664" s="98"/>
      <c r="C664" s="100"/>
      <c r="D664" s="100"/>
      <c r="E664" s="109"/>
      <c r="F664" s="109"/>
      <c r="G664" s="114">
        <f t="shared" si="10"/>
        <v>200000</v>
      </c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  <c r="AM664" s="94"/>
    </row>
    <row r="665" spans="1:39">
      <c r="A665" s="92"/>
      <c r="B665" s="98"/>
      <c r="C665" s="100"/>
      <c r="D665" s="100"/>
      <c r="E665" s="109"/>
      <c r="F665" s="109"/>
      <c r="G665" s="114">
        <f t="shared" si="10"/>
        <v>200000</v>
      </c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  <c r="AM665" s="94"/>
    </row>
    <row r="666" spans="1:39">
      <c r="A666" s="92"/>
      <c r="B666" s="98"/>
      <c r="C666" s="100"/>
      <c r="D666" s="100"/>
      <c r="E666" s="109"/>
      <c r="F666" s="109"/>
      <c r="G666" s="114">
        <f t="shared" si="10"/>
        <v>200000</v>
      </c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  <c r="AM666" s="94"/>
    </row>
    <row r="667" spans="1:39">
      <c r="A667" s="92"/>
      <c r="B667" s="98"/>
      <c r="C667" s="100"/>
      <c r="D667" s="100"/>
      <c r="E667" s="109"/>
      <c r="F667" s="109"/>
      <c r="G667" s="114">
        <f t="shared" si="10"/>
        <v>200000</v>
      </c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  <c r="AM667" s="94"/>
    </row>
    <row r="668" spans="1:39">
      <c r="A668" s="92"/>
      <c r="B668" s="98"/>
      <c r="C668" s="100"/>
      <c r="D668" s="100"/>
      <c r="E668" s="109"/>
      <c r="F668" s="109"/>
      <c r="G668" s="114">
        <f t="shared" si="10"/>
        <v>200000</v>
      </c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  <c r="AM668" s="94"/>
    </row>
    <row r="669" spans="1:39">
      <c r="A669" s="92"/>
      <c r="B669" s="98"/>
      <c r="C669" s="100"/>
      <c r="D669" s="100"/>
      <c r="E669" s="109"/>
      <c r="F669" s="109"/>
      <c r="G669" s="114">
        <f t="shared" si="10"/>
        <v>200000</v>
      </c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  <c r="AM669" s="94"/>
    </row>
    <row r="670" spans="1:39">
      <c r="A670" s="92"/>
      <c r="B670" s="98"/>
      <c r="C670" s="100"/>
      <c r="D670" s="100"/>
      <c r="E670" s="109"/>
      <c r="F670" s="109"/>
      <c r="G670" s="114">
        <f t="shared" si="10"/>
        <v>200000</v>
      </c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  <c r="AM670" s="94"/>
    </row>
    <row r="671" spans="1:39">
      <c r="A671" s="92"/>
      <c r="B671" s="98"/>
      <c r="C671" s="100"/>
      <c r="D671" s="100"/>
      <c r="E671" s="109"/>
      <c r="F671" s="109"/>
      <c r="G671" s="114">
        <f t="shared" si="10"/>
        <v>200000</v>
      </c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  <c r="AM671" s="94"/>
    </row>
    <row r="672" spans="1:39">
      <c r="A672" s="92"/>
      <c r="B672" s="98"/>
      <c r="C672" s="100"/>
      <c r="D672" s="100"/>
      <c r="E672" s="109"/>
      <c r="F672" s="109"/>
      <c r="G672" s="114">
        <f t="shared" si="10"/>
        <v>200000</v>
      </c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  <c r="AM672" s="94"/>
    </row>
    <row r="673" spans="1:39">
      <c r="A673" s="92"/>
      <c r="B673" s="98"/>
      <c r="C673" s="100"/>
      <c r="D673" s="100"/>
      <c r="E673" s="109"/>
      <c r="F673" s="109"/>
      <c r="G673" s="114">
        <f t="shared" si="10"/>
        <v>200000</v>
      </c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  <c r="AM673" s="94"/>
    </row>
    <row r="674" spans="1:39">
      <c r="A674" s="92"/>
      <c r="B674" s="98"/>
      <c r="C674" s="100"/>
      <c r="D674" s="100"/>
      <c r="E674" s="109"/>
      <c r="F674" s="109"/>
      <c r="G674" s="114">
        <f t="shared" si="10"/>
        <v>200000</v>
      </c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  <c r="AM674" s="94"/>
    </row>
    <row r="675" spans="1:39">
      <c r="A675" s="92"/>
      <c r="B675" s="98"/>
      <c r="C675" s="100"/>
      <c r="D675" s="100"/>
      <c r="E675" s="109"/>
      <c r="F675" s="109"/>
      <c r="G675" s="114">
        <f t="shared" si="10"/>
        <v>200000</v>
      </c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  <c r="AM675" s="94"/>
    </row>
    <row r="676" spans="1:39">
      <c r="A676" s="92"/>
      <c r="B676" s="98"/>
      <c r="C676" s="100"/>
      <c r="D676" s="100"/>
      <c r="E676" s="109"/>
      <c r="F676" s="109"/>
      <c r="G676" s="114">
        <f t="shared" si="10"/>
        <v>200000</v>
      </c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  <c r="AM676" s="94"/>
    </row>
    <row r="677" spans="1:39">
      <c r="A677" s="92"/>
      <c r="B677" s="98"/>
      <c r="C677" s="100"/>
      <c r="D677" s="100"/>
      <c r="E677" s="109"/>
      <c r="F677" s="109"/>
      <c r="G677" s="114">
        <f t="shared" si="10"/>
        <v>200000</v>
      </c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  <c r="AM677" s="94"/>
    </row>
    <row r="678" spans="1:39">
      <c r="A678" s="92"/>
      <c r="B678" s="98"/>
      <c r="C678" s="100"/>
      <c r="D678" s="100"/>
      <c r="E678" s="109"/>
      <c r="F678" s="109"/>
      <c r="G678" s="114">
        <f t="shared" si="10"/>
        <v>200000</v>
      </c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  <c r="AM678" s="94"/>
    </row>
    <row r="679" spans="1:39">
      <c r="A679" s="92"/>
      <c r="B679" s="98"/>
      <c r="C679" s="100"/>
      <c r="D679" s="100"/>
      <c r="E679" s="109"/>
      <c r="F679" s="109"/>
      <c r="G679" s="114">
        <f t="shared" si="10"/>
        <v>200000</v>
      </c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  <c r="AM679" s="94"/>
    </row>
    <row r="680" spans="1:39">
      <c r="A680" s="92"/>
      <c r="B680" s="98"/>
      <c r="C680" s="100"/>
      <c r="D680" s="100"/>
      <c r="E680" s="109"/>
      <c r="F680" s="109"/>
      <c r="G680" s="114">
        <f t="shared" si="10"/>
        <v>200000</v>
      </c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  <c r="AM680" s="94"/>
    </row>
    <row r="681" spans="1:39">
      <c r="A681" s="92"/>
      <c r="B681" s="98"/>
      <c r="C681" s="100"/>
      <c r="D681" s="100"/>
      <c r="E681" s="109"/>
      <c r="F681" s="109"/>
      <c r="G681" s="114">
        <f t="shared" si="10"/>
        <v>200000</v>
      </c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  <c r="AM681" s="94"/>
    </row>
    <row r="682" spans="1:39">
      <c r="A682" s="92"/>
      <c r="B682" s="98"/>
      <c r="C682" s="100"/>
      <c r="D682" s="100"/>
      <c r="E682" s="109"/>
      <c r="F682" s="109"/>
      <c r="G682" s="114">
        <f t="shared" si="10"/>
        <v>200000</v>
      </c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  <c r="AM682" s="94"/>
    </row>
    <row r="683" spans="1:39">
      <c r="A683" s="92"/>
      <c r="B683" s="98"/>
      <c r="C683" s="100"/>
      <c r="D683" s="100"/>
      <c r="E683" s="109"/>
      <c r="F683" s="109"/>
      <c r="G683" s="114">
        <f t="shared" si="10"/>
        <v>200000</v>
      </c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  <c r="AM683" s="94"/>
    </row>
    <row r="684" spans="1:39">
      <c r="A684" s="92"/>
      <c r="B684" s="98"/>
      <c r="C684" s="100"/>
      <c r="D684" s="100"/>
      <c r="E684" s="109"/>
      <c r="F684" s="109"/>
      <c r="G684" s="114">
        <f t="shared" si="10"/>
        <v>200000</v>
      </c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  <c r="AM684" s="94"/>
    </row>
    <row r="685" spans="1:39">
      <c r="A685" s="92"/>
      <c r="B685" s="98"/>
      <c r="C685" s="100"/>
      <c r="D685" s="100"/>
      <c r="E685" s="109"/>
      <c r="F685" s="109"/>
      <c r="G685" s="114">
        <f t="shared" si="10"/>
        <v>200000</v>
      </c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  <c r="AM685" s="94"/>
    </row>
    <row r="686" spans="1:39">
      <c r="A686" s="92"/>
      <c r="B686" s="98"/>
      <c r="C686" s="100"/>
      <c r="D686" s="100"/>
      <c r="E686" s="109"/>
      <c r="F686" s="109"/>
      <c r="G686" s="114">
        <f t="shared" si="10"/>
        <v>200000</v>
      </c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  <c r="AM686" s="94"/>
    </row>
    <row r="687" spans="1:39">
      <c r="A687" s="92"/>
      <c r="B687" s="98"/>
      <c r="C687" s="100"/>
      <c r="D687" s="100"/>
      <c r="E687" s="109"/>
      <c r="F687" s="109"/>
      <c r="G687" s="114">
        <f t="shared" si="10"/>
        <v>200000</v>
      </c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  <c r="AM687" s="94"/>
    </row>
    <row r="688" spans="1:39">
      <c r="A688" s="92"/>
      <c r="B688" s="98"/>
      <c r="C688" s="100"/>
      <c r="D688" s="100"/>
      <c r="E688" s="109"/>
      <c r="F688" s="109"/>
      <c r="G688" s="114">
        <f t="shared" si="10"/>
        <v>200000</v>
      </c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</row>
    <row r="689" spans="1:39">
      <c r="A689" s="92"/>
      <c r="B689" s="98"/>
      <c r="C689" s="100"/>
      <c r="D689" s="100"/>
      <c r="E689" s="109"/>
      <c r="F689" s="109"/>
      <c r="G689" s="114">
        <f t="shared" si="10"/>
        <v>200000</v>
      </c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</row>
    <row r="690" spans="1:39">
      <c r="A690" s="92"/>
      <c r="B690" s="98"/>
      <c r="C690" s="100"/>
      <c r="D690" s="100"/>
      <c r="E690" s="109"/>
      <c r="F690" s="109"/>
      <c r="G690" s="114">
        <f t="shared" si="10"/>
        <v>200000</v>
      </c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  <c r="AM690" s="94"/>
    </row>
    <row r="691" spans="1:39">
      <c r="A691" s="92"/>
      <c r="B691" s="98"/>
      <c r="C691" s="100"/>
      <c r="D691" s="100"/>
      <c r="E691" s="109"/>
      <c r="F691" s="109"/>
      <c r="G691" s="114">
        <f t="shared" si="10"/>
        <v>200000</v>
      </c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  <c r="AM691" s="94"/>
    </row>
    <row r="692" spans="1:39">
      <c r="A692" s="92"/>
      <c r="B692" s="98"/>
      <c r="C692" s="100"/>
      <c r="D692" s="100"/>
      <c r="E692" s="109"/>
      <c r="F692" s="109"/>
      <c r="G692" s="114">
        <f t="shared" si="10"/>
        <v>200000</v>
      </c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</row>
    <row r="693" spans="1:39">
      <c r="A693" s="92"/>
      <c r="B693" s="98"/>
      <c r="C693" s="100"/>
      <c r="D693" s="100"/>
      <c r="E693" s="109"/>
      <c r="F693" s="109"/>
      <c r="G693" s="114">
        <f t="shared" si="10"/>
        <v>200000</v>
      </c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  <c r="AM693" s="94"/>
    </row>
    <row r="694" spans="1:39">
      <c r="A694" s="92"/>
      <c r="B694" s="98"/>
      <c r="C694" s="100"/>
      <c r="D694" s="100"/>
      <c r="E694" s="109"/>
      <c r="F694" s="109"/>
      <c r="G694" s="114">
        <f t="shared" si="10"/>
        <v>200000</v>
      </c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  <c r="AM694" s="94"/>
    </row>
    <row r="695" spans="1:39">
      <c r="A695" s="92"/>
      <c r="B695" s="98"/>
      <c r="C695" s="100"/>
      <c r="D695" s="100"/>
      <c r="E695" s="109"/>
      <c r="F695" s="109"/>
      <c r="G695" s="114">
        <f t="shared" si="10"/>
        <v>200000</v>
      </c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  <c r="AM695" s="94"/>
    </row>
    <row r="696" spans="1:39">
      <c r="A696" s="92"/>
      <c r="B696" s="98"/>
      <c r="C696" s="100"/>
      <c r="D696" s="100"/>
      <c r="E696" s="109"/>
      <c r="F696" s="109"/>
      <c r="G696" s="114">
        <f t="shared" si="10"/>
        <v>200000</v>
      </c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  <c r="AM696" s="94"/>
    </row>
    <row r="697" spans="1:39">
      <c r="A697" s="92"/>
      <c r="B697" s="98"/>
      <c r="C697" s="100"/>
      <c r="D697" s="100"/>
      <c r="E697" s="109"/>
      <c r="F697" s="109"/>
      <c r="G697" s="114">
        <f t="shared" si="10"/>
        <v>200000</v>
      </c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</row>
    <row r="698" spans="1:39">
      <c r="A698" s="92"/>
      <c r="B698" s="98"/>
      <c r="C698" s="100"/>
      <c r="D698" s="100"/>
      <c r="E698" s="109"/>
      <c r="F698" s="109"/>
      <c r="G698" s="114">
        <f t="shared" si="10"/>
        <v>200000</v>
      </c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  <c r="AM698" s="94"/>
    </row>
    <row r="699" spans="1:39">
      <c r="A699" s="92"/>
      <c r="B699" s="98"/>
      <c r="C699" s="100"/>
      <c r="D699" s="100"/>
      <c r="E699" s="109"/>
      <c r="F699" s="109"/>
      <c r="G699" s="114">
        <f t="shared" si="10"/>
        <v>200000</v>
      </c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  <c r="AM699" s="94"/>
    </row>
    <row r="700" spans="1:39">
      <c r="A700" s="92"/>
      <c r="B700" s="98"/>
      <c r="C700" s="100"/>
      <c r="D700" s="100"/>
      <c r="E700" s="109"/>
      <c r="F700" s="109"/>
      <c r="G700" s="114">
        <f t="shared" si="10"/>
        <v>200000</v>
      </c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  <c r="AM700" s="94"/>
    </row>
    <row r="701" spans="1:39">
      <c r="A701" s="92"/>
      <c r="B701" s="98"/>
      <c r="C701" s="100"/>
      <c r="D701" s="100"/>
      <c r="E701" s="109"/>
      <c r="F701" s="109"/>
      <c r="G701" s="114">
        <f t="shared" si="10"/>
        <v>200000</v>
      </c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  <c r="AM701" s="94"/>
    </row>
    <row r="702" spans="1:39">
      <c r="A702" s="92"/>
      <c r="B702" s="98"/>
      <c r="C702" s="100"/>
      <c r="D702" s="100"/>
      <c r="E702" s="109"/>
      <c r="F702" s="109"/>
      <c r="G702" s="114">
        <f t="shared" si="10"/>
        <v>200000</v>
      </c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  <c r="AM702" s="94"/>
    </row>
    <row r="703" spans="1:39">
      <c r="A703" s="92"/>
      <c r="B703" s="98"/>
      <c r="C703" s="100"/>
      <c r="D703" s="100"/>
      <c r="E703" s="109"/>
      <c r="F703" s="109"/>
      <c r="G703" s="114">
        <f t="shared" si="10"/>
        <v>200000</v>
      </c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  <c r="AM703" s="94"/>
    </row>
    <row r="704" spans="1:39">
      <c r="A704" s="92"/>
      <c r="B704" s="98"/>
      <c r="C704" s="100"/>
      <c r="D704" s="100"/>
      <c r="E704" s="109"/>
      <c r="F704" s="109"/>
      <c r="G704" s="114">
        <f t="shared" si="10"/>
        <v>200000</v>
      </c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  <c r="AM704" s="94"/>
    </row>
    <row r="705" spans="1:39">
      <c r="A705" s="92"/>
      <c r="B705" s="98"/>
      <c r="C705" s="100"/>
      <c r="D705" s="100"/>
      <c r="E705" s="109"/>
      <c r="F705" s="109"/>
      <c r="G705" s="114">
        <f t="shared" si="10"/>
        <v>200000</v>
      </c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  <c r="AM705" s="94"/>
    </row>
    <row r="706" spans="1:39">
      <c r="A706" s="92"/>
      <c r="B706" s="98"/>
      <c r="C706" s="100"/>
      <c r="D706" s="100"/>
      <c r="E706" s="109"/>
      <c r="F706" s="109"/>
      <c r="G706" s="114">
        <f t="shared" si="10"/>
        <v>200000</v>
      </c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  <c r="AM706" s="94"/>
    </row>
    <row r="707" spans="1:39">
      <c r="A707" s="92"/>
      <c r="B707" s="98"/>
      <c r="C707" s="100"/>
      <c r="D707" s="100"/>
      <c r="E707" s="109"/>
      <c r="F707" s="109"/>
      <c r="G707" s="114">
        <f t="shared" si="10"/>
        <v>200000</v>
      </c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  <c r="AM707" s="94"/>
    </row>
    <row r="708" spans="1:39">
      <c r="A708" s="92"/>
      <c r="B708" s="98"/>
      <c r="C708" s="100"/>
      <c r="D708" s="100"/>
      <c r="E708" s="109"/>
      <c r="F708" s="109"/>
      <c r="G708" s="114">
        <f t="shared" si="10"/>
        <v>200000</v>
      </c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  <c r="AM708" s="94"/>
    </row>
    <row r="709" spans="1:39">
      <c r="A709" s="92"/>
      <c r="B709" s="98"/>
      <c r="C709" s="100"/>
      <c r="D709" s="100"/>
      <c r="E709" s="109"/>
      <c r="F709" s="109"/>
      <c r="G709" s="114">
        <f t="shared" ref="G709:G772" si="11">G708+E709-F709</f>
        <v>200000</v>
      </c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  <c r="AM709" s="94"/>
    </row>
    <row r="710" spans="1:39">
      <c r="A710" s="92"/>
      <c r="B710" s="98"/>
      <c r="C710" s="100"/>
      <c r="D710" s="100"/>
      <c r="E710" s="109"/>
      <c r="F710" s="109"/>
      <c r="G710" s="114">
        <f t="shared" si="11"/>
        <v>200000</v>
      </c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  <c r="AM710" s="94"/>
    </row>
    <row r="711" spans="1:39">
      <c r="A711" s="92"/>
      <c r="B711" s="98"/>
      <c r="C711" s="100"/>
      <c r="D711" s="100"/>
      <c r="E711" s="109"/>
      <c r="F711" s="109"/>
      <c r="G711" s="114">
        <f t="shared" si="11"/>
        <v>200000</v>
      </c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  <c r="AM711" s="94"/>
    </row>
    <row r="712" spans="1:39">
      <c r="A712" s="92"/>
      <c r="B712" s="98"/>
      <c r="C712" s="100"/>
      <c r="D712" s="100"/>
      <c r="E712" s="109"/>
      <c r="F712" s="109"/>
      <c r="G712" s="114">
        <f t="shared" si="11"/>
        <v>200000</v>
      </c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  <c r="AM712" s="94"/>
    </row>
    <row r="713" spans="1:39">
      <c r="A713" s="92"/>
      <c r="B713" s="98"/>
      <c r="C713" s="100"/>
      <c r="D713" s="100"/>
      <c r="E713" s="109"/>
      <c r="F713" s="109"/>
      <c r="G713" s="114">
        <f t="shared" si="11"/>
        <v>200000</v>
      </c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  <c r="AM713" s="94"/>
    </row>
    <row r="714" spans="1:39">
      <c r="A714" s="92"/>
      <c r="B714" s="98"/>
      <c r="C714" s="100"/>
      <c r="D714" s="100"/>
      <c r="E714" s="109"/>
      <c r="F714" s="109"/>
      <c r="G714" s="114">
        <f t="shared" si="11"/>
        <v>200000</v>
      </c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  <c r="AM714" s="94"/>
    </row>
    <row r="715" spans="1:39">
      <c r="A715" s="92"/>
      <c r="B715" s="98"/>
      <c r="C715" s="100"/>
      <c r="D715" s="100"/>
      <c r="E715" s="109"/>
      <c r="F715" s="109"/>
      <c r="G715" s="114">
        <f t="shared" si="11"/>
        <v>200000</v>
      </c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  <c r="AM715" s="94"/>
    </row>
    <row r="716" spans="1:39">
      <c r="A716" s="92"/>
      <c r="B716" s="98"/>
      <c r="C716" s="100"/>
      <c r="D716" s="100"/>
      <c r="E716" s="109"/>
      <c r="F716" s="109"/>
      <c r="G716" s="114">
        <f t="shared" si="11"/>
        <v>200000</v>
      </c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  <c r="AM716" s="94"/>
    </row>
    <row r="717" spans="1:39">
      <c r="A717" s="92"/>
      <c r="B717" s="98"/>
      <c r="C717" s="100"/>
      <c r="D717" s="100"/>
      <c r="E717" s="109"/>
      <c r="F717" s="109"/>
      <c r="G717" s="114">
        <f t="shared" si="11"/>
        <v>200000</v>
      </c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  <c r="AM717" s="94"/>
    </row>
    <row r="718" spans="1:39">
      <c r="A718" s="92"/>
      <c r="B718" s="98"/>
      <c r="C718" s="100"/>
      <c r="D718" s="100"/>
      <c r="E718" s="109"/>
      <c r="F718" s="109"/>
      <c r="G718" s="114">
        <f t="shared" si="11"/>
        <v>200000</v>
      </c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  <c r="AM718" s="94"/>
    </row>
    <row r="719" spans="1:39">
      <c r="A719" s="92"/>
      <c r="B719" s="98"/>
      <c r="C719" s="100"/>
      <c r="D719" s="100"/>
      <c r="E719" s="109"/>
      <c r="F719" s="109"/>
      <c r="G719" s="114">
        <f t="shared" si="11"/>
        <v>200000</v>
      </c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  <c r="AM719" s="94"/>
    </row>
    <row r="720" spans="1:39">
      <c r="A720" s="92"/>
      <c r="B720" s="98"/>
      <c r="C720" s="100"/>
      <c r="D720" s="100"/>
      <c r="E720" s="109"/>
      <c r="F720" s="109"/>
      <c r="G720" s="114">
        <f t="shared" si="11"/>
        <v>200000</v>
      </c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  <c r="AM720" s="94"/>
    </row>
    <row r="721" spans="1:39">
      <c r="A721" s="92"/>
      <c r="B721" s="98"/>
      <c r="C721" s="100"/>
      <c r="D721" s="100"/>
      <c r="E721" s="109"/>
      <c r="F721" s="109"/>
      <c r="G721" s="114">
        <f t="shared" si="11"/>
        <v>200000</v>
      </c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  <c r="AM721" s="94"/>
    </row>
    <row r="722" spans="1:39">
      <c r="A722" s="92"/>
      <c r="B722" s="98"/>
      <c r="C722" s="100"/>
      <c r="D722" s="100"/>
      <c r="E722" s="109"/>
      <c r="F722" s="109"/>
      <c r="G722" s="114">
        <f t="shared" si="11"/>
        <v>200000</v>
      </c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  <c r="AM722" s="94"/>
    </row>
    <row r="723" spans="1:39">
      <c r="A723" s="92"/>
      <c r="B723" s="98"/>
      <c r="C723" s="100"/>
      <c r="D723" s="100"/>
      <c r="E723" s="109"/>
      <c r="F723" s="109"/>
      <c r="G723" s="114">
        <f t="shared" si="11"/>
        <v>200000</v>
      </c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  <c r="AM723" s="94"/>
    </row>
    <row r="724" spans="1:39">
      <c r="A724" s="92"/>
      <c r="B724" s="98"/>
      <c r="C724" s="100"/>
      <c r="D724" s="100"/>
      <c r="E724" s="109"/>
      <c r="F724" s="109"/>
      <c r="G724" s="114">
        <f t="shared" si="11"/>
        <v>200000</v>
      </c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  <c r="AM724" s="94"/>
    </row>
    <row r="725" spans="1:39">
      <c r="A725" s="92"/>
      <c r="B725" s="98"/>
      <c r="C725" s="100"/>
      <c r="D725" s="100"/>
      <c r="E725" s="109"/>
      <c r="F725" s="109"/>
      <c r="G725" s="114">
        <f t="shared" si="11"/>
        <v>200000</v>
      </c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  <c r="AM725" s="94"/>
    </row>
    <row r="726" spans="1:39">
      <c r="A726" s="92"/>
      <c r="B726" s="98"/>
      <c r="C726" s="100"/>
      <c r="D726" s="100"/>
      <c r="E726" s="109"/>
      <c r="F726" s="109"/>
      <c r="G726" s="114">
        <f t="shared" si="11"/>
        <v>200000</v>
      </c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  <c r="AM726" s="94"/>
    </row>
    <row r="727" spans="1:39">
      <c r="A727" s="92"/>
      <c r="B727" s="98"/>
      <c r="C727" s="100"/>
      <c r="D727" s="100"/>
      <c r="E727" s="109"/>
      <c r="F727" s="109"/>
      <c r="G727" s="114">
        <f t="shared" si="11"/>
        <v>200000</v>
      </c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  <c r="AM727" s="94"/>
    </row>
    <row r="728" spans="1:39">
      <c r="A728" s="92"/>
      <c r="B728" s="98"/>
      <c r="C728" s="100"/>
      <c r="D728" s="100"/>
      <c r="E728" s="109"/>
      <c r="F728" s="109"/>
      <c r="G728" s="114">
        <f t="shared" si="11"/>
        <v>200000</v>
      </c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  <c r="AM728" s="94"/>
    </row>
    <row r="729" spans="1:39">
      <c r="A729" s="92"/>
      <c r="B729" s="98"/>
      <c r="C729" s="100"/>
      <c r="D729" s="100"/>
      <c r="E729" s="109"/>
      <c r="F729" s="109"/>
      <c r="G729" s="114">
        <f t="shared" si="11"/>
        <v>200000</v>
      </c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  <c r="AM729" s="94"/>
    </row>
    <row r="730" spans="1:39">
      <c r="A730" s="92"/>
      <c r="B730" s="98"/>
      <c r="C730" s="100"/>
      <c r="D730" s="100"/>
      <c r="E730" s="109"/>
      <c r="F730" s="109"/>
      <c r="G730" s="114">
        <f t="shared" si="11"/>
        <v>200000</v>
      </c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  <c r="AM730" s="94"/>
    </row>
    <row r="731" spans="1:39">
      <c r="A731" s="92"/>
      <c r="B731" s="98"/>
      <c r="C731" s="100"/>
      <c r="D731" s="100"/>
      <c r="E731" s="109"/>
      <c r="F731" s="109"/>
      <c r="G731" s="114">
        <f t="shared" si="11"/>
        <v>200000</v>
      </c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  <c r="AM731" s="94"/>
    </row>
    <row r="732" spans="1:39">
      <c r="A732" s="92"/>
      <c r="B732" s="98"/>
      <c r="C732" s="100"/>
      <c r="D732" s="100"/>
      <c r="E732" s="109"/>
      <c r="F732" s="109"/>
      <c r="G732" s="114">
        <f t="shared" si="11"/>
        <v>200000</v>
      </c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  <c r="AM732" s="94"/>
    </row>
    <row r="733" spans="1:39">
      <c r="A733" s="92"/>
      <c r="B733" s="98"/>
      <c r="C733" s="100"/>
      <c r="D733" s="100"/>
      <c r="E733" s="109"/>
      <c r="F733" s="109"/>
      <c r="G733" s="114">
        <f t="shared" si="11"/>
        <v>200000</v>
      </c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  <c r="AM733" s="94"/>
    </row>
    <row r="734" spans="1:39">
      <c r="A734" s="92"/>
      <c r="B734" s="98"/>
      <c r="C734" s="100"/>
      <c r="D734" s="100"/>
      <c r="E734" s="109"/>
      <c r="F734" s="109"/>
      <c r="G734" s="114">
        <f t="shared" si="11"/>
        <v>200000</v>
      </c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  <c r="AM734" s="94"/>
    </row>
    <row r="735" spans="1:39">
      <c r="A735" s="92"/>
      <c r="B735" s="98"/>
      <c r="C735" s="100"/>
      <c r="D735" s="100"/>
      <c r="E735" s="109"/>
      <c r="F735" s="109"/>
      <c r="G735" s="114">
        <f t="shared" si="11"/>
        <v>200000</v>
      </c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  <c r="AM735" s="94"/>
    </row>
    <row r="736" spans="1:39">
      <c r="A736" s="92"/>
      <c r="B736" s="98"/>
      <c r="C736" s="100"/>
      <c r="D736" s="100"/>
      <c r="E736" s="109"/>
      <c r="F736" s="109"/>
      <c r="G736" s="114">
        <f t="shared" si="11"/>
        <v>200000</v>
      </c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  <c r="AM736" s="94"/>
    </row>
    <row r="737" spans="1:39">
      <c r="A737" s="92"/>
      <c r="B737" s="98"/>
      <c r="C737" s="100"/>
      <c r="D737" s="100"/>
      <c r="E737" s="109"/>
      <c r="F737" s="109"/>
      <c r="G737" s="114">
        <f t="shared" si="11"/>
        <v>200000</v>
      </c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  <c r="AM737" s="94"/>
    </row>
    <row r="738" spans="1:39">
      <c r="A738" s="92"/>
      <c r="B738" s="98"/>
      <c r="C738" s="100"/>
      <c r="D738" s="100"/>
      <c r="E738" s="109"/>
      <c r="F738" s="109"/>
      <c r="G738" s="114">
        <f t="shared" si="11"/>
        <v>200000</v>
      </c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  <c r="AM738" s="94"/>
    </row>
    <row r="739" spans="1:39">
      <c r="A739" s="92"/>
      <c r="B739" s="98"/>
      <c r="C739" s="100"/>
      <c r="D739" s="100"/>
      <c r="E739" s="109"/>
      <c r="F739" s="109"/>
      <c r="G739" s="114">
        <f t="shared" si="11"/>
        <v>200000</v>
      </c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</row>
    <row r="740" spans="1:39">
      <c r="A740" s="92"/>
      <c r="B740" s="98"/>
      <c r="C740" s="100"/>
      <c r="D740" s="100"/>
      <c r="E740" s="109"/>
      <c r="F740" s="109"/>
      <c r="G740" s="114">
        <f t="shared" si="11"/>
        <v>200000</v>
      </c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  <c r="AM740" s="94"/>
    </row>
    <row r="741" spans="1:39">
      <c r="A741" s="92"/>
      <c r="B741" s="98"/>
      <c r="C741" s="100"/>
      <c r="D741" s="100"/>
      <c r="E741" s="109"/>
      <c r="F741" s="109"/>
      <c r="G741" s="114">
        <f t="shared" si="11"/>
        <v>200000</v>
      </c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  <c r="AM741" s="94"/>
    </row>
    <row r="742" spans="1:39">
      <c r="A742" s="92"/>
      <c r="B742" s="98"/>
      <c r="C742" s="100"/>
      <c r="D742" s="100"/>
      <c r="E742" s="109"/>
      <c r="F742" s="109"/>
      <c r="G742" s="114">
        <f t="shared" si="11"/>
        <v>200000</v>
      </c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  <c r="AM742" s="94"/>
    </row>
    <row r="743" spans="1:39">
      <c r="A743" s="92"/>
      <c r="B743" s="98"/>
      <c r="C743" s="100"/>
      <c r="D743" s="100"/>
      <c r="E743" s="109"/>
      <c r="F743" s="109"/>
      <c r="G743" s="114">
        <f t="shared" si="11"/>
        <v>200000</v>
      </c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</row>
    <row r="744" spans="1:39">
      <c r="A744" s="92"/>
      <c r="B744" s="98"/>
      <c r="C744" s="100"/>
      <c r="D744" s="100"/>
      <c r="E744" s="109"/>
      <c r="F744" s="109"/>
      <c r="G744" s="114">
        <f t="shared" si="11"/>
        <v>200000</v>
      </c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  <c r="AM744" s="94"/>
    </row>
    <row r="745" spans="1:39">
      <c r="A745" s="92"/>
      <c r="B745" s="98"/>
      <c r="C745" s="100"/>
      <c r="D745" s="100"/>
      <c r="E745" s="109"/>
      <c r="F745" s="109"/>
      <c r="G745" s="114">
        <f t="shared" si="11"/>
        <v>200000</v>
      </c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  <c r="AM745" s="94"/>
    </row>
    <row r="746" spans="1:39">
      <c r="A746" s="92"/>
      <c r="B746" s="98"/>
      <c r="C746" s="100"/>
      <c r="D746" s="100"/>
      <c r="E746" s="109"/>
      <c r="F746" s="109"/>
      <c r="G746" s="114">
        <f t="shared" si="11"/>
        <v>200000</v>
      </c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  <c r="AM746" s="94"/>
    </row>
    <row r="747" spans="1:39">
      <c r="A747" s="92"/>
      <c r="B747" s="98"/>
      <c r="C747" s="100"/>
      <c r="D747" s="100"/>
      <c r="E747" s="109"/>
      <c r="F747" s="109"/>
      <c r="G747" s="114">
        <f t="shared" si="11"/>
        <v>200000</v>
      </c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  <c r="AM747" s="94"/>
    </row>
    <row r="748" spans="1:39">
      <c r="A748" s="92"/>
      <c r="B748" s="98"/>
      <c r="C748" s="100"/>
      <c r="D748" s="100"/>
      <c r="E748" s="109"/>
      <c r="F748" s="109"/>
      <c r="G748" s="114">
        <f t="shared" si="11"/>
        <v>200000</v>
      </c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  <c r="AM748" s="94"/>
    </row>
    <row r="749" spans="1:39">
      <c r="A749" s="92"/>
      <c r="B749" s="98"/>
      <c r="C749" s="100"/>
      <c r="D749" s="100"/>
      <c r="E749" s="109"/>
      <c r="F749" s="109"/>
      <c r="G749" s="114">
        <f t="shared" si="11"/>
        <v>200000</v>
      </c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  <c r="AM749" s="94"/>
    </row>
    <row r="750" spans="1:39">
      <c r="A750" s="92"/>
      <c r="B750" s="98"/>
      <c r="C750" s="100"/>
      <c r="D750" s="100"/>
      <c r="E750" s="109"/>
      <c r="F750" s="109"/>
      <c r="G750" s="114">
        <f t="shared" si="11"/>
        <v>200000</v>
      </c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  <c r="AM750" s="94"/>
    </row>
    <row r="751" spans="1:39">
      <c r="A751" s="92"/>
      <c r="B751" s="98"/>
      <c r="C751" s="100"/>
      <c r="D751" s="100"/>
      <c r="E751" s="109"/>
      <c r="F751" s="109"/>
      <c r="G751" s="114">
        <f t="shared" si="11"/>
        <v>200000</v>
      </c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  <c r="AM751" s="94"/>
    </row>
    <row r="752" spans="1:39">
      <c r="A752" s="92"/>
      <c r="B752" s="98"/>
      <c r="C752" s="100"/>
      <c r="D752" s="100"/>
      <c r="E752" s="109"/>
      <c r="F752" s="109"/>
      <c r="G752" s="114">
        <f t="shared" si="11"/>
        <v>200000</v>
      </c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  <c r="AM752" s="94"/>
    </row>
    <row r="753" spans="1:39">
      <c r="A753" s="92"/>
      <c r="B753" s="98"/>
      <c r="C753" s="100"/>
      <c r="D753" s="100"/>
      <c r="E753" s="109"/>
      <c r="F753" s="109"/>
      <c r="G753" s="114">
        <f t="shared" si="11"/>
        <v>200000</v>
      </c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  <c r="AM753" s="94"/>
    </row>
    <row r="754" spans="1:39">
      <c r="A754" s="92"/>
      <c r="B754" s="98"/>
      <c r="C754" s="100"/>
      <c r="D754" s="100"/>
      <c r="E754" s="109"/>
      <c r="F754" s="109"/>
      <c r="G754" s="114">
        <f t="shared" si="11"/>
        <v>200000</v>
      </c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  <c r="AM754" s="94"/>
    </row>
    <row r="755" spans="1:39">
      <c r="A755" s="92"/>
      <c r="B755" s="98"/>
      <c r="C755" s="100"/>
      <c r="D755" s="100"/>
      <c r="E755" s="109"/>
      <c r="F755" s="109"/>
      <c r="G755" s="114">
        <f t="shared" si="11"/>
        <v>200000</v>
      </c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  <c r="AM755" s="94"/>
    </row>
    <row r="756" spans="1:39">
      <c r="A756" s="92"/>
      <c r="B756" s="98"/>
      <c r="C756" s="100"/>
      <c r="D756" s="100"/>
      <c r="E756" s="109"/>
      <c r="F756" s="109"/>
      <c r="G756" s="114">
        <f t="shared" si="11"/>
        <v>200000</v>
      </c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  <c r="AM756" s="94"/>
    </row>
    <row r="757" spans="1:39">
      <c r="A757" s="92"/>
      <c r="B757" s="98"/>
      <c r="C757" s="100"/>
      <c r="D757" s="100"/>
      <c r="E757" s="109"/>
      <c r="F757" s="109"/>
      <c r="G757" s="114">
        <f t="shared" si="11"/>
        <v>200000</v>
      </c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  <c r="AM757" s="94"/>
    </row>
    <row r="758" spans="1:39">
      <c r="A758" s="92"/>
      <c r="B758" s="98"/>
      <c r="C758" s="100"/>
      <c r="D758" s="100"/>
      <c r="E758" s="109"/>
      <c r="F758" s="109"/>
      <c r="G758" s="114">
        <f t="shared" si="11"/>
        <v>200000</v>
      </c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  <c r="AM758" s="94"/>
    </row>
    <row r="759" spans="1:39">
      <c r="A759" s="92"/>
      <c r="B759" s="98"/>
      <c r="C759" s="100"/>
      <c r="D759" s="100"/>
      <c r="E759" s="109"/>
      <c r="F759" s="109"/>
      <c r="G759" s="114">
        <f t="shared" si="11"/>
        <v>200000</v>
      </c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  <c r="AM759" s="94"/>
    </row>
    <row r="760" spans="1:39">
      <c r="A760" s="92"/>
      <c r="B760" s="98"/>
      <c r="C760" s="100"/>
      <c r="D760" s="100"/>
      <c r="E760" s="109"/>
      <c r="F760" s="109"/>
      <c r="G760" s="114">
        <f t="shared" si="11"/>
        <v>200000</v>
      </c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</row>
    <row r="761" spans="1:39">
      <c r="A761" s="92"/>
      <c r="B761" s="98"/>
      <c r="C761" s="100"/>
      <c r="D761" s="100"/>
      <c r="E761" s="109"/>
      <c r="F761" s="109"/>
      <c r="G761" s="114">
        <f t="shared" si="11"/>
        <v>200000</v>
      </c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  <c r="AM761" s="94"/>
    </row>
    <row r="762" spans="1:39">
      <c r="A762" s="92"/>
      <c r="B762" s="98"/>
      <c r="C762" s="100"/>
      <c r="D762" s="100"/>
      <c r="E762" s="109"/>
      <c r="F762" s="109"/>
      <c r="G762" s="114">
        <f t="shared" si="11"/>
        <v>200000</v>
      </c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  <c r="AM762" s="94"/>
    </row>
    <row r="763" spans="1:39">
      <c r="A763" s="92"/>
      <c r="B763" s="98"/>
      <c r="C763" s="100"/>
      <c r="D763" s="100"/>
      <c r="E763" s="109"/>
      <c r="F763" s="109"/>
      <c r="G763" s="114">
        <f t="shared" si="11"/>
        <v>200000</v>
      </c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  <c r="AM763" s="94"/>
    </row>
    <row r="764" spans="1:39">
      <c r="A764" s="92"/>
      <c r="B764" s="98"/>
      <c r="C764" s="100"/>
      <c r="D764" s="100"/>
      <c r="E764" s="109"/>
      <c r="F764" s="109"/>
      <c r="G764" s="114">
        <f t="shared" si="11"/>
        <v>200000</v>
      </c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  <c r="AM764" s="94"/>
    </row>
    <row r="765" spans="1:39">
      <c r="A765" s="92"/>
      <c r="B765" s="98"/>
      <c r="C765" s="100"/>
      <c r="D765" s="100"/>
      <c r="E765" s="109"/>
      <c r="F765" s="109"/>
      <c r="G765" s="114">
        <f t="shared" si="11"/>
        <v>200000</v>
      </c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  <c r="AM765" s="94"/>
    </row>
    <row r="766" spans="1:39">
      <c r="A766" s="92"/>
      <c r="B766" s="98"/>
      <c r="C766" s="100"/>
      <c r="D766" s="100"/>
      <c r="E766" s="109"/>
      <c r="F766" s="109"/>
      <c r="G766" s="114">
        <f t="shared" si="11"/>
        <v>200000</v>
      </c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  <c r="AM766" s="94"/>
    </row>
    <row r="767" spans="1:39">
      <c r="A767" s="92"/>
      <c r="B767" s="98"/>
      <c r="C767" s="100"/>
      <c r="D767" s="100"/>
      <c r="E767" s="109"/>
      <c r="F767" s="109"/>
      <c r="G767" s="114">
        <f t="shared" si="11"/>
        <v>200000</v>
      </c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  <c r="AM767" s="94"/>
    </row>
    <row r="768" spans="1:39">
      <c r="A768" s="92"/>
      <c r="B768" s="98"/>
      <c r="C768" s="100"/>
      <c r="D768" s="100"/>
      <c r="E768" s="109"/>
      <c r="F768" s="109"/>
      <c r="G768" s="114">
        <f t="shared" si="11"/>
        <v>200000</v>
      </c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</row>
    <row r="769" spans="1:39">
      <c r="A769" s="92"/>
      <c r="B769" s="98"/>
      <c r="C769" s="100"/>
      <c r="D769" s="100"/>
      <c r="E769" s="109"/>
      <c r="F769" s="109"/>
      <c r="G769" s="114">
        <f t="shared" si="11"/>
        <v>200000</v>
      </c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</row>
    <row r="770" spans="1:39">
      <c r="A770" s="92"/>
      <c r="B770" s="98"/>
      <c r="C770" s="100"/>
      <c r="D770" s="100"/>
      <c r="E770" s="109"/>
      <c r="F770" s="109"/>
      <c r="G770" s="114">
        <f t="shared" si="11"/>
        <v>200000</v>
      </c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  <c r="AM770" s="94"/>
    </row>
    <row r="771" spans="1:39">
      <c r="A771" s="92"/>
      <c r="B771" s="98"/>
      <c r="C771" s="100"/>
      <c r="D771" s="100"/>
      <c r="E771" s="109"/>
      <c r="F771" s="109"/>
      <c r="G771" s="114">
        <f t="shared" si="11"/>
        <v>200000</v>
      </c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  <c r="AM771" s="94"/>
    </row>
    <row r="772" spans="1:39">
      <c r="A772" s="92"/>
      <c r="B772" s="98"/>
      <c r="C772" s="100"/>
      <c r="D772" s="100"/>
      <c r="E772" s="109"/>
      <c r="F772" s="109"/>
      <c r="G772" s="114">
        <f t="shared" si="11"/>
        <v>200000</v>
      </c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</row>
    <row r="773" spans="1:39">
      <c r="A773" s="92"/>
      <c r="B773" s="98"/>
      <c r="C773" s="100"/>
      <c r="D773" s="100"/>
      <c r="E773" s="109"/>
      <c r="F773" s="109"/>
      <c r="G773" s="114">
        <f t="shared" ref="G773:G836" si="12">G772+E773-F773</f>
        <v>200000</v>
      </c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</row>
    <row r="774" spans="1:39">
      <c r="A774" s="92"/>
      <c r="B774" s="98"/>
      <c r="C774" s="100"/>
      <c r="D774" s="100"/>
      <c r="E774" s="109"/>
      <c r="F774" s="109"/>
      <c r="G774" s="114">
        <f t="shared" si="12"/>
        <v>200000</v>
      </c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</row>
    <row r="775" spans="1:39">
      <c r="A775" s="92"/>
      <c r="B775" s="98"/>
      <c r="C775" s="100"/>
      <c r="D775" s="100"/>
      <c r="E775" s="109"/>
      <c r="F775" s="109"/>
      <c r="G775" s="114">
        <f t="shared" si="12"/>
        <v>200000</v>
      </c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  <c r="AM775" s="94"/>
    </row>
    <row r="776" spans="1:39">
      <c r="A776" s="92"/>
      <c r="B776" s="98"/>
      <c r="C776" s="100"/>
      <c r="D776" s="100"/>
      <c r="E776" s="109"/>
      <c r="F776" s="109"/>
      <c r="G776" s="114">
        <f t="shared" si="12"/>
        <v>200000</v>
      </c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  <c r="AM776" s="94"/>
    </row>
    <row r="777" spans="1:39">
      <c r="A777" s="92"/>
      <c r="B777" s="98"/>
      <c r="C777" s="100"/>
      <c r="D777" s="100"/>
      <c r="E777" s="109"/>
      <c r="F777" s="109"/>
      <c r="G777" s="114">
        <f t="shared" si="12"/>
        <v>200000</v>
      </c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</row>
    <row r="778" spans="1:39">
      <c r="A778" s="92"/>
      <c r="B778" s="98"/>
      <c r="C778" s="100"/>
      <c r="D778" s="100"/>
      <c r="E778" s="109"/>
      <c r="F778" s="109"/>
      <c r="G778" s="114">
        <f t="shared" si="12"/>
        <v>200000</v>
      </c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  <c r="AM778" s="94"/>
    </row>
    <row r="779" spans="1:39">
      <c r="A779" s="92"/>
      <c r="B779" s="98"/>
      <c r="C779" s="100"/>
      <c r="D779" s="100"/>
      <c r="E779" s="109"/>
      <c r="F779" s="109"/>
      <c r="G779" s="114">
        <f t="shared" si="12"/>
        <v>200000</v>
      </c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</row>
    <row r="780" spans="1:39">
      <c r="A780" s="92"/>
      <c r="B780" s="98"/>
      <c r="C780" s="100"/>
      <c r="D780" s="100"/>
      <c r="E780" s="109"/>
      <c r="F780" s="109"/>
      <c r="G780" s="114">
        <f t="shared" si="12"/>
        <v>200000</v>
      </c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</row>
    <row r="781" spans="1:39">
      <c r="A781" s="92"/>
      <c r="B781" s="98"/>
      <c r="C781" s="100"/>
      <c r="D781" s="100"/>
      <c r="E781" s="109"/>
      <c r="F781" s="109"/>
      <c r="G781" s="114">
        <f t="shared" si="12"/>
        <v>200000</v>
      </c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</row>
    <row r="782" spans="1:39">
      <c r="A782" s="92"/>
      <c r="B782" s="98"/>
      <c r="C782" s="100"/>
      <c r="D782" s="100"/>
      <c r="E782" s="109"/>
      <c r="F782" s="109"/>
      <c r="G782" s="114">
        <f t="shared" si="12"/>
        <v>200000</v>
      </c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  <c r="AM782" s="94"/>
    </row>
    <row r="783" spans="1:39">
      <c r="A783" s="92"/>
      <c r="B783" s="98"/>
      <c r="C783" s="100"/>
      <c r="D783" s="100"/>
      <c r="E783" s="109"/>
      <c r="F783" s="109"/>
      <c r="G783" s="114">
        <f t="shared" si="12"/>
        <v>200000</v>
      </c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  <c r="AM783" s="94"/>
    </row>
    <row r="784" spans="1:39">
      <c r="A784" s="92"/>
      <c r="B784" s="98"/>
      <c r="C784" s="100"/>
      <c r="D784" s="100"/>
      <c r="E784" s="109"/>
      <c r="F784" s="109"/>
      <c r="G784" s="114">
        <f t="shared" si="12"/>
        <v>200000</v>
      </c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</row>
    <row r="785" spans="1:39">
      <c r="A785" s="92"/>
      <c r="B785" s="98"/>
      <c r="C785" s="100"/>
      <c r="D785" s="100"/>
      <c r="E785" s="109"/>
      <c r="F785" s="109"/>
      <c r="G785" s="114">
        <f t="shared" si="12"/>
        <v>200000</v>
      </c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  <c r="AM785" s="94"/>
    </row>
    <row r="786" spans="1:39">
      <c r="A786" s="92"/>
      <c r="B786" s="98"/>
      <c r="C786" s="100"/>
      <c r="D786" s="100"/>
      <c r="E786" s="109"/>
      <c r="F786" s="109"/>
      <c r="G786" s="114">
        <f t="shared" si="12"/>
        <v>200000</v>
      </c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</row>
    <row r="787" spans="1:39">
      <c r="A787" s="92"/>
      <c r="B787" s="98"/>
      <c r="C787" s="100"/>
      <c r="D787" s="100"/>
      <c r="E787" s="109"/>
      <c r="F787" s="109"/>
      <c r="G787" s="114">
        <f t="shared" si="12"/>
        <v>200000</v>
      </c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  <c r="AM787" s="94"/>
    </row>
    <row r="788" spans="1:39">
      <c r="A788" s="92"/>
      <c r="B788" s="98"/>
      <c r="C788" s="100"/>
      <c r="D788" s="100"/>
      <c r="E788" s="109"/>
      <c r="F788" s="109"/>
      <c r="G788" s="114">
        <f t="shared" si="12"/>
        <v>200000</v>
      </c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  <c r="AM788" s="94"/>
    </row>
    <row r="789" spans="1:39">
      <c r="A789" s="92"/>
      <c r="B789" s="98"/>
      <c r="C789" s="100"/>
      <c r="D789" s="100"/>
      <c r="E789" s="109"/>
      <c r="F789" s="109"/>
      <c r="G789" s="114">
        <f t="shared" si="12"/>
        <v>200000</v>
      </c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  <c r="AM789" s="94"/>
    </row>
    <row r="790" spans="1:39">
      <c r="A790" s="92"/>
      <c r="B790" s="98"/>
      <c r="C790" s="100"/>
      <c r="D790" s="100"/>
      <c r="E790" s="109"/>
      <c r="F790" s="109"/>
      <c r="G790" s="114">
        <f t="shared" si="12"/>
        <v>200000</v>
      </c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  <c r="AM790" s="94"/>
    </row>
    <row r="791" spans="1:39">
      <c r="A791" s="92"/>
      <c r="B791" s="98"/>
      <c r="C791" s="100"/>
      <c r="D791" s="100"/>
      <c r="E791" s="109"/>
      <c r="F791" s="109"/>
      <c r="G791" s="114">
        <f t="shared" si="12"/>
        <v>200000</v>
      </c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</row>
    <row r="792" spans="1:39">
      <c r="A792" s="92"/>
      <c r="B792" s="98"/>
      <c r="C792" s="100"/>
      <c r="D792" s="100"/>
      <c r="E792" s="109"/>
      <c r="F792" s="109"/>
      <c r="G792" s="114">
        <f t="shared" si="12"/>
        <v>200000</v>
      </c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  <c r="AM792" s="94"/>
    </row>
    <row r="793" spans="1:39">
      <c r="A793" s="92"/>
      <c r="B793" s="98"/>
      <c r="C793" s="100"/>
      <c r="D793" s="100"/>
      <c r="E793" s="109"/>
      <c r="F793" s="109"/>
      <c r="G793" s="114">
        <f t="shared" si="12"/>
        <v>200000</v>
      </c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  <c r="AM793" s="94"/>
    </row>
    <row r="794" spans="1:39">
      <c r="A794" s="92"/>
      <c r="B794" s="98"/>
      <c r="C794" s="100"/>
      <c r="D794" s="100"/>
      <c r="E794" s="109"/>
      <c r="F794" s="109"/>
      <c r="G794" s="114">
        <f t="shared" si="12"/>
        <v>200000</v>
      </c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</row>
    <row r="795" spans="1:39">
      <c r="A795" s="92"/>
      <c r="B795" s="98"/>
      <c r="C795" s="100"/>
      <c r="D795" s="100"/>
      <c r="E795" s="109"/>
      <c r="F795" s="109"/>
      <c r="G795" s="114">
        <f t="shared" si="12"/>
        <v>200000</v>
      </c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  <c r="AM795" s="94"/>
    </row>
    <row r="796" spans="1:39">
      <c r="A796" s="92"/>
      <c r="B796" s="98"/>
      <c r="C796" s="100"/>
      <c r="D796" s="100"/>
      <c r="E796" s="109"/>
      <c r="F796" s="109"/>
      <c r="G796" s="114">
        <f t="shared" si="12"/>
        <v>200000</v>
      </c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  <c r="AM796" s="94"/>
    </row>
    <row r="797" spans="1:39">
      <c r="A797" s="92"/>
      <c r="B797" s="98"/>
      <c r="C797" s="100"/>
      <c r="D797" s="100"/>
      <c r="E797" s="109"/>
      <c r="F797" s="109"/>
      <c r="G797" s="114">
        <f t="shared" si="12"/>
        <v>200000</v>
      </c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  <c r="AM797" s="94"/>
    </row>
    <row r="798" spans="1:39">
      <c r="A798" s="92"/>
      <c r="B798" s="98"/>
      <c r="C798" s="100"/>
      <c r="D798" s="100"/>
      <c r="E798" s="109"/>
      <c r="F798" s="109"/>
      <c r="G798" s="114">
        <f t="shared" si="12"/>
        <v>200000</v>
      </c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</row>
    <row r="799" spans="1:39">
      <c r="A799" s="92"/>
      <c r="B799" s="98"/>
      <c r="C799" s="100"/>
      <c r="D799" s="100"/>
      <c r="E799" s="109"/>
      <c r="F799" s="109"/>
      <c r="G799" s="114">
        <f t="shared" si="12"/>
        <v>200000</v>
      </c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</row>
    <row r="800" spans="1:39">
      <c r="A800" s="92"/>
      <c r="B800" s="98"/>
      <c r="C800" s="100"/>
      <c r="D800" s="100"/>
      <c r="E800" s="109"/>
      <c r="F800" s="109"/>
      <c r="G800" s="114">
        <f t="shared" si="12"/>
        <v>200000</v>
      </c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  <c r="AM800" s="94"/>
    </row>
    <row r="801" spans="1:39">
      <c r="A801" s="92"/>
      <c r="B801" s="98"/>
      <c r="C801" s="100"/>
      <c r="D801" s="100"/>
      <c r="E801" s="109"/>
      <c r="F801" s="109"/>
      <c r="G801" s="114">
        <f t="shared" si="12"/>
        <v>200000</v>
      </c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</row>
    <row r="802" spans="1:39">
      <c r="A802" s="92"/>
      <c r="B802" s="98"/>
      <c r="C802" s="100"/>
      <c r="D802" s="100"/>
      <c r="E802" s="109"/>
      <c r="F802" s="109"/>
      <c r="G802" s="114">
        <f t="shared" si="12"/>
        <v>200000</v>
      </c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</row>
    <row r="803" spans="1:39">
      <c r="A803" s="92"/>
      <c r="B803" s="98"/>
      <c r="C803" s="100"/>
      <c r="D803" s="100"/>
      <c r="E803" s="109"/>
      <c r="F803" s="109"/>
      <c r="G803" s="114">
        <f t="shared" si="12"/>
        <v>200000</v>
      </c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  <c r="AM803" s="94"/>
    </row>
    <row r="804" spans="1:39">
      <c r="A804" s="92"/>
      <c r="B804" s="98"/>
      <c r="C804" s="100"/>
      <c r="D804" s="100"/>
      <c r="E804" s="109"/>
      <c r="F804" s="109"/>
      <c r="G804" s="114">
        <f t="shared" si="12"/>
        <v>200000</v>
      </c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  <c r="AM804" s="94"/>
    </row>
    <row r="805" spans="1:39">
      <c r="A805" s="92"/>
      <c r="B805" s="98"/>
      <c r="C805" s="100"/>
      <c r="D805" s="100"/>
      <c r="E805" s="109"/>
      <c r="F805" s="109"/>
      <c r="G805" s="114">
        <f t="shared" si="12"/>
        <v>200000</v>
      </c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  <c r="AM805" s="94"/>
    </row>
    <row r="806" spans="1:39">
      <c r="A806" s="92"/>
      <c r="B806" s="98"/>
      <c r="C806" s="100"/>
      <c r="D806" s="100"/>
      <c r="E806" s="109"/>
      <c r="F806" s="109"/>
      <c r="G806" s="114">
        <f t="shared" si="12"/>
        <v>200000</v>
      </c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  <c r="AF806" s="94"/>
      <c r="AG806" s="94"/>
      <c r="AH806" s="94"/>
      <c r="AI806" s="94"/>
      <c r="AJ806" s="94"/>
      <c r="AK806" s="94"/>
      <c r="AL806" s="94"/>
      <c r="AM806" s="94"/>
    </row>
    <row r="807" spans="1:39">
      <c r="A807" s="92"/>
      <c r="B807" s="98"/>
      <c r="C807" s="100"/>
      <c r="D807" s="100"/>
      <c r="E807" s="109"/>
      <c r="F807" s="109"/>
      <c r="G807" s="114">
        <f t="shared" si="12"/>
        <v>200000</v>
      </c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  <c r="AF807" s="94"/>
      <c r="AG807" s="94"/>
      <c r="AH807" s="94"/>
      <c r="AI807" s="94"/>
      <c r="AJ807" s="94"/>
      <c r="AK807" s="94"/>
      <c r="AL807" s="94"/>
      <c r="AM807" s="94"/>
    </row>
    <row r="808" spans="1:39">
      <c r="A808" s="92"/>
      <c r="B808" s="98"/>
      <c r="C808" s="100"/>
      <c r="D808" s="100"/>
      <c r="E808" s="109"/>
      <c r="F808" s="109"/>
      <c r="G808" s="114">
        <f t="shared" si="12"/>
        <v>200000</v>
      </c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  <c r="AF808" s="94"/>
      <c r="AG808" s="94"/>
      <c r="AH808" s="94"/>
      <c r="AI808" s="94"/>
      <c r="AJ808" s="94"/>
      <c r="AK808" s="94"/>
      <c r="AL808" s="94"/>
      <c r="AM808" s="94"/>
    </row>
    <row r="809" spans="1:39">
      <c r="A809" s="92"/>
      <c r="B809" s="98"/>
      <c r="C809" s="100"/>
      <c r="D809" s="100"/>
      <c r="E809" s="109"/>
      <c r="F809" s="109"/>
      <c r="G809" s="114">
        <f t="shared" si="12"/>
        <v>200000</v>
      </c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  <c r="AF809" s="94"/>
      <c r="AG809" s="94"/>
      <c r="AH809" s="94"/>
      <c r="AI809" s="94"/>
      <c r="AJ809" s="94"/>
      <c r="AK809" s="94"/>
      <c r="AL809" s="94"/>
      <c r="AM809" s="94"/>
    </row>
    <row r="810" spans="1:39">
      <c r="A810" s="92"/>
      <c r="B810" s="98"/>
      <c r="C810" s="100"/>
      <c r="D810" s="100"/>
      <c r="E810" s="109"/>
      <c r="F810" s="109"/>
      <c r="G810" s="114">
        <f t="shared" si="12"/>
        <v>200000</v>
      </c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  <c r="AF810" s="94"/>
      <c r="AG810" s="94"/>
      <c r="AH810" s="94"/>
      <c r="AI810" s="94"/>
      <c r="AJ810" s="94"/>
      <c r="AK810" s="94"/>
      <c r="AL810" s="94"/>
      <c r="AM810" s="94"/>
    </row>
    <row r="811" spans="1:39">
      <c r="A811" s="92"/>
      <c r="B811" s="98"/>
      <c r="C811" s="100"/>
      <c r="D811" s="100"/>
      <c r="E811" s="109"/>
      <c r="F811" s="109"/>
      <c r="G811" s="114">
        <f t="shared" si="12"/>
        <v>200000</v>
      </c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  <c r="AF811" s="94"/>
      <c r="AG811" s="94"/>
      <c r="AH811" s="94"/>
      <c r="AI811" s="94"/>
      <c r="AJ811" s="94"/>
      <c r="AK811" s="94"/>
      <c r="AL811" s="94"/>
      <c r="AM811" s="94"/>
    </row>
    <row r="812" spans="1:39">
      <c r="A812" s="92"/>
      <c r="B812" s="98"/>
      <c r="C812" s="100"/>
      <c r="D812" s="100"/>
      <c r="E812" s="109"/>
      <c r="F812" s="109"/>
      <c r="G812" s="114">
        <f t="shared" si="12"/>
        <v>200000</v>
      </c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</row>
    <row r="813" spans="1:39">
      <c r="A813" s="92"/>
      <c r="B813" s="98"/>
      <c r="C813" s="100"/>
      <c r="D813" s="100"/>
      <c r="E813" s="109"/>
      <c r="F813" s="109"/>
      <c r="G813" s="114">
        <f t="shared" si="12"/>
        <v>200000</v>
      </c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</row>
    <row r="814" spans="1:39">
      <c r="A814" s="92"/>
      <c r="B814" s="98"/>
      <c r="C814" s="100"/>
      <c r="D814" s="100"/>
      <c r="E814" s="109"/>
      <c r="F814" s="109"/>
      <c r="G814" s="114">
        <f t="shared" si="12"/>
        <v>200000</v>
      </c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</row>
    <row r="815" spans="1:39">
      <c r="A815" s="92"/>
      <c r="B815" s="98"/>
      <c r="C815" s="100"/>
      <c r="D815" s="100"/>
      <c r="E815" s="109"/>
      <c r="F815" s="109"/>
      <c r="G815" s="114">
        <f t="shared" si="12"/>
        <v>200000</v>
      </c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  <c r="AF815" s="94"/>
      <c r="AG815" s="94"/>
      <c r="AH815" s="94"/>
      <c r="AI815" s="94"/>
      <c r="AJ815" s="94"/>
      <c r="AK815" s="94"/>
      <c r="AL815" s="94"/>
      <c r="AM815" s="94"/>
    </row>
    <row r="816" spans="1:39">
      <c r="A816" s="92"/>
      <c r="B816" s="98"/>
      <c r="C816" s="100"/>
      <c r="D816" s="100"/>
      <c r="E816" s="109"/>
      <c r="F816" s="109"/>
      <c r="G816" s="114">
        <f t="shared" si="12"/>
        <v>200000</v>
      </c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  <c r="AF816" s="94"/>
      <c r="AG816" s="94"/>
      <c r="AH816" s="94"/>
      <c r="AI816" s="94"/>
      <c r="AJ816" s="94"/>
      <c r="AK816" s="94"/>
      <c r="AL816" s="94"/>
      <c r="AM816" s="94"/>
    </row>
    <row r="817" spans="1:39">
      <c r="A817" s="92"/>
      <c r="B817" s="98"/>
      <c r="C817" s="100"/>
      <c r="D817" s="100"/>
      <c r="E817" s="109"/>
      <c r="F817" s="109"/>
      <c r="G817" s="114">
        <f t="shared" si="12"/>
        <v>200000</v>
      </c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  <c r="AF817" s="94"/>
      <c r="AG817" s="94"/>
      <c r="AH817" s="94"/>
      <c r="AI817" s="94"/>
      <c r="AJ817" s="94"/>
      <c r="AK817" s="94"/>
      <c r="AL817" s="94"/>
      <c r="AM817" s="94"/>
    </row>
    <row r="818" spans="1:39">
      <c r="A818" s="92"/>
      <c r="B818" s="98"/>
      <c r="C818" s="100"/>
      <c r="D818" s="100"/>
      <c r="E818" s="109"/>
      <c r="F818" s="109"/>
      <c r="G818" s="114">
        <f t="shared" si="12"/>
        <v>200000</v>
      </c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  <c r="AF818" s="94"/>
      <c r="AG818" s="94"/>
      <c r="AH818" s="94"/>
      <c r="AI818" s="94"/>
      <c r="AJ818" s="94"/>
      <c r="AK818" s="94"/>
      <c r="AL818" s="94"/>
      <c r="AM818" s="94"/>
    </row>
    <row r="819" spans="1:39">
      <c r="A819" s="92"/>
      <c r="B819" s="98"/>
      <c r="C819" s="100"/>
      <c r="D819" s="100"/>
      <c r="E819" s="109"/>
      <c r="F819" s="109"/>
      <c r="G819" s="114">
        <f t="shared" si="12"/>
        <v>200000</v>
      </c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  <c r="AF819" s="94"/>
      <c r="AG819" s="94"/>
      <c r="AH819" s="94"/>
      <c r="AI819" s="94"/>
      <c r="AJ819" s="94"/>
      <c r="AK819" s="94"/>
      <c r="AL819" s="94"/>
      <c r="AM819" s="94"/>
    </row>
    <row r="820" spans="1:39">
      <c r="A820" s="92"/>
      <c r="B820" s="98"/>
      <c r="C820" s="100"/>
      <c r="D820" s="100"/>
      <c r="E820" s="109"/>
      <c r="F820" s="109"/>
      <c r="G820" s="114">
        <f t="shared" si="12"/>
        <v>200000</v>
      </c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  <c r="AF820" s="94"/>
      <c r="AG820" s="94"/>
      <c r="AH820" s="94"/>
      <c r="AI820" s="94"/>
      <c r="AJ820" s="94"/>
      <c r="AK820" s="94"/>
      <c r="AL820" s="94"/>
      <c r="AM820" s="94"/>
    </row>
    <row r="821" spans="1:39">
      <c r="A821" s="92"/>
      <c r="B821" s="98"/>
      <c r="C821" s="100"/>
      <c r="D821" s="100"/>
      <c r="E821" s="109"/>
      <c r="F821" s="109"/>
      <c r="G821" s="114">
        <f t="shared" si="12"/>
        <v>200000</v>
      </c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  <c r="AF821" s="94"/>
      <c r="AG821" s="94"/>
      <c r="AH821" s="94"/>
      <c r="AI821" s="94"/>
      <c r="AJ821" s="94"/>
      <c r="AK821" s="94"/>
      <c r="AL821" s="94"/>
      <c r="AM821" s="94"/>
    </row>
    <row r="822" spans="1:39">
      <c r="A822" s="92"/>
      <c r="B822" s="98"/>
      <c r="C822" s="100"/>
      <c r="D822" s="100"/>
      <c r="E822" s="109"/>
      <c r="F822" s="109"/>
      <c r="G822" s="114">
        <f t="shared" si="12"/>
        <v>200000</v>
      </c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  <c r="AF822" s="94"/>
      <c r="AG822" s="94"/>
      <c r="AH822" s="94"/>
      <c r="AI822" s="94"/>
      <c r="AJ822" s="94"/>
      <c r="AK822" s="94"/>
      <c r="AL822" s="94"/>
      <c r="AM822" s="94"/>
    </row>
    <row r="823" spans="1:39">
      <c r="A823" s="92"/>
      <c r="B823" s="98"/>
      <c r="C823" s="100"/>
      <c r="D823" s="100"/>
      <c r="E823" s="109"/>
      <c r="F823" s="109"/>
      <c r="G823" s="114">
        <f t="shared" si="12"/>
        <v>200000</v>
      </c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</row>
    <row r="824" spans="1:39">
      <c r="A824" s="92"/>
      <c r="B824" s="98"/>
      <c r="C824" s="100"/>
      <c r="D824" s="100"/>
      <c r="E824" s="109"/>
      <c r="F824" s="109"/>
      <c r="G824" s="114">
        <f t="shared" si="12"/>
        <v>200000</v>
      </c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  <c r="AF824" s="94"/>
      <c r="AG824" s="94"/>
      <c r="AH824" s="94"/>
      <c r="AI824" s="94"/>
      <c r="AJ824" s="94"/>
      <c r="AK824" s="94"/>
      <c r="AL824" s="94"/>
      <c r="AM824" s="94"/>
    </row>
    <row r="825" spans="1:39">
      <c r="A825" s="92"/>
      <c r="B825" s="98"/>
      <c r="C825" s="100"/>
      <c r="D825" s="100"/>
      <c r="E825" s="109"/>
      <c r="F825" s="109"/>
      <c r="G825" s="114">
        <f t="shared" si="12"/>
        <v>200000</v>
      </c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  <c r="AF825" s="94"/>
      <c r="AG825" s="94"/>
      <c r="AH825" s="94"/>
      <c r="AI825" s="94"/>
      <c r="AJ825" s="94"/>
      <c r="AK825" s="94"/>
      <c r="AL825" s="94"/>
      <c r="AM825" s="94"/>
    </row>
    <row r="826" spans="1:39">
      <c r="A826" s="92"/>
      <c r="B826" s="98"/>
      <c r="C826" s="100"/>
      <c r="D826" s="100"/>
      <c r="E826" s="109"/>
      <c r="F826" s="109"/>
      <c r="G826" s="114">
        <f t="shared" si="12"/>
        <v>200000</v>
      </c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  <c r="AF826" s="94"/>
      <c r="AG826" s="94"/>
      <c r="AH826" s="94"/>
      <c r="AI826" s="94"/>
      <c r="AJ826" s="94"/>
      <c r="AK826" s="94"/>
      <c r="AL826" s="94"/>
      <c r="AM826" s="94"/>
    </row>
    <row r="827" spans="1:39">
      <c r="A827" s="92"/>
      <c r="B827" s="98"/>
      <c r="C827" s="100"/>
      <c r="D827" s="100"/>
      <c r="E827" s="109"/>
      <c r="F827" s="109"/>
      <c r="G827" s="114">
        <f t="shared" si="12"/>
        <v>200000</v>
      </c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  <c r="AF827" s="94"/>
      <c r="AG827" s="94"/>
      <c r="AH827" s="94"/>
      <c r="AI827" s="94"/>
      <c r="AJ827" s="94"/>
      <c r="AK827" s="94"/>
      <c r="AL827" s="94"/>
      <c r="AM827" s="94"/>
    </row>
    <row r="828" spans="1:39">
      <c r="A828" s="92"/>
      <c r="B828" s="98"/>
      <c r="C828" s="100"/>
      <c r="D828" s="100"/>
      <c r="E828" s="109"/>
      <c r="F828" s="109"/>
      <c r="G828" s="114">
        <f t="shared" si="12"/>
        <v>200000</v>
      </c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  <c r="AF828" s="94"/>
      <c r="AG828" s="94"/>
      <c r="AH828" s="94"/>
      <c r="AI828" s="94"/>
      <c r="AJ828" s="94"/>
      <c r="AK828" s="94"/>
      <c r="AL828" s="94"/>
      <c r="AM828" s="94"/>
    </row>
    <row r="829" spans="1:39">
      <c r="A829" s="92"/>
      <c r="B829" s="98"/>
      <c r="C829" s="100"/>
      <c r="D829" s="100"/>
      <c r="E829" s="109"/>
      <c r="F829" s="109"/>
      <c r="G829" s="114">
        <f t="shared" si="12"/>
        <v>200000</v>
      </c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</row>
    <row r="830" spans="1:39">
      <c r="A830" s="92"/>
      <c r="B830" s="98"/>
      <c r="C830" s="100"/>
      <c r="D830" s="100"/>
      <c r="E830" s="109"/>
      <c r="F830" s="109"/>
      <c r="G830" s="114">
        <f t="shared" si="12"/>
        <v>200000</v>
      </c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  <c r="AF830" s="94"/>
      <c r="AG830" s="94"/>
      <c r="AH830" s="94"/>
      <c r="AI830" s="94"/>
      <c r="AJ830" s="94"/>
      <c r="AK830" s="94"/>
      <c r="AL830" s="94"/>
      <c r="AM830" s="94"/>
    </row>
    <row r="831" spans="1:39">
      <c r="A831" s="92"/>
      <c r="B831" s="98"/>
      <c r="C831" s="100"/>
      <c r="D831" s="100"/>
      <c r="E831" s="109"/>
      <c r="F831" s="109"/>
      <c r="G831" s="114">
        <f t="shared" si="12"/>
        <v>200000</v>
      </c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</row>
    <row r="832" spans="1:39">
      <c r="A832" s="92"/>
      <c r="B832" s="98"/>
      <c r="C832" s="100"/>
      <c r="D832" s="100"/>
      <c r="E832" s="109"/>
      <c r="F832" s="109"/>
      <c r="G832" s="114">
        <f t="shared" si="12"/>
        <v>200000</v>
      </c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</row>
    <row r="833" spans="1:39">
      <c r="A833" s="92"/>
      <c r="B833" s="98"/>
      <c r="C833" s="100"/>
      <c r="D833" s="100"/>
      <c r="E833" s="109"/>
      <c r="F833" s="109"/>
      <c r="G833" s="114">
        <f t="shared" si="12"/>
        <v>200000</v>
      </c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  <c r="AF833" s="94"/>
      <c r="AG833" s="94"/>
      <c r="AH833" s="94"/>
      <c r="AI833" s="94"/>
      <c r="AJ833" s="94"/>
      <c r="AK833" s="94"/>
      <c r="AL833" s="94"/>
      <c r="AM833" s="94"/>
    </row>
    <row r="834" spans="1:39">
      <c r="A834" s="92"/>
      <c r="B834" s="98"/>
      <c r="C834" s="100"/>
      <c r="D834" s="100"/>
      <c r="E834" s="109"/>
      <c r="F834" s="109"/>
      <c r="G834" s="114">
        <f t="shared" si="12"/>
        <v>200000</v>
      </c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  <c r="AF834" s="94"/>
      <c r="AG834" s="94"/>
      <c r="AH834" s="94"/>
      <c r="AI834" s="94"/>
      <c r="AJ834" s="94"/>
      <c r="AK834" s="94"/>
      <c r="AL834" s="94"/>
      <c r="AM834" s="94"/>
    </row>
    <row r="835" spans="1:39">
      <c r="A835" s="92"/>
      <c r="B835" s="98"/>
      <c r="C835" s="100"/>
      <c r="D835" s="100"/>
      <c r="E835" s="109"/>
      <c r="F835" s="109"/>
      <c r="G835" s="114">
        <f t="shared" si="12"/>
        <v>200000</v>
      </c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</row>
    <row r="836" spans="1:39">
      <c r="A836" s="92"/>
      <c r="B836" s="98"/>
      <c r="C836" s="100"/>
      <c r="D836" s="100"/>
      <c r="E836" s="109"/>
      <c r="F836" s="109"/>
      <c r="G836" s="114">
        <f t="shared" si="12"/>
        <v>200000</v>
      </c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  <c r="AF836" s="94"/>
      <c r="AG836" s="94"/>
      <c r="AH836" s="94"/>
      <c r="AI836" s="94"/>
      <c r="AJ836" s="94"/>
      <c r="AK836" s="94"/>
      <c r="AL836" s="94"/>
      <c r="AM836" s="94"/>
    </row>
    <row r="837" spans="1:39">
      <c r="A837" s="92"/>
      <c r="B837" s="98"/>
      <c r="C837" s="100"/>
      <c r="D837" s="100"/>
      <c r="E837" s="109"/>
      <c r="F837" s="109"/>
      <c r="G837" s="114">
        <f t="shared" ref="G837:G900" si="13">G836+E837-F837</f>
        <v>200000</v>
      </c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  <c r="AF837" s="94"/>
      <c r="AG837" s="94"/>
      <c r="AH837" s="94"/>
      <c r="AI837" s="94"/>
      <c r="AJ837" s="94"/>
      <c r="AK837" s="94"/>
      <c r="AL837" s="94"/>
      <c r="AM837" s="94"/>
    </row>
    <row r="838" spans="1:39">
      <c r="A838" s="92"/>
      <c r="B838" s="98"/>
      <c r="C838" s="100"/>
      <c r="D838" s="100"/>
      <c r="E838" s="109"/>
      <c r="F838" s="109"/>
      <c r="G838" s="114">
        <f t="shared" si="13"/>
        <v>200000</v>
      </c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  <c r="AF838" s="94"/>
      <c r="AG838" s="94"/>
      <c r="AH838" s="94"/>
      <c r="AI838" s="94"/>
      <c r="AJ838" s="94"/>
      <c r="AK838" s="94"/>
      <c r="AL838" s="94"/>
      <c r="AM838" s="94"/>
    </row>
    <row r="839" spans="1:39">
      <c r="A839" s="92"/>
      <c r="B839" s="98"/>
      <c r="C839" s="100"/>
      <c r="D839" s="100"/>
      <c r="E839" s="109"/>
      <c r="F839" s="109"/>
      <c r="G839" s="114">
        <f t="shared" si="13"/>
        <v>200000</v>
      </c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  <c r="AF839" s="94"/>
      <c r="AG839" s="94"/>
      <c r="AH839" s="94"/>
      <c r="AI839" s="94"/>
      <c r="AJ839" s="94"/>
      <c r="AK839" s="94"/>
      <c r="AL839" s="94"/>
      <c r="AM839" s="94"/>
    </row>
    <row r="840" spans="1:39">
      <c r="A840" s="92"/>
      <c r="B840" s="98"/>
      <c r="C840" s="100"/>
      <c r="D840" s="100"/>
      <c r="E840" s="109"/>
      <c r="F840" s="109"/>
      <c r="G840" s="114">
        <f t="shared" si="13"/>
        <v>200000</v>
      </c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  <c r="AF840" s="94"/>
      <c r="AG840" s="94"/>
      <c r="AH840" s="94"/>
      <c r="AI840" s="94"/>
      <c r="AJ840" s="94"/>
      <c r="AK840" s="94"/>
      <c r="AL840" s="94"/>
      <c r="AM840" s="94"/>
    </row>
    <row r="841" spans="1:39">
      <c r="A841" s="92"/>
      <c r="B841" s="98"/>
      <c r="C841" s="100"/>
      <c r="D841" s="100"/>
      <c r="E841" s="109"/>
      <c r="F841" s="109"/>
      <c r="G841" s="114">
        <f t="shared" si="13"/>
        <v>200000</v>
      </c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  <c r="AF841" s="94"/>
      <c r="AG841" s="94"/>
      <c r="AH841" s="94"/>
      <c r="AI841" s="94"/>
      <c r="AJ841" s="94"/>
      <c r="AK841" s="94"/>
      <c r="AL841" s="94"/>
      <c r="AM841" s="94"/>
    </row>
    <row r="842" spans="1:39">
      <c r="A842" s="92"/>
      <c r="B842" s="98"/>
      <c r="C842" s="100"/>
      <c r="D842" s="100"/>
      <c r="E842" s="109"/>
      <c r="F842" s="109"/>
      <c r="G842" s="114">
        <f t="shared" si="13"/>
        <v>200000</v>
      </c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  <c r="AF842" s="94"/>
      <c r="AG842" s="94"/>
      <c r="AH842" s="94"/>
      <c r="AI842" s="94"/>
      <c r="AJ842" s="94"/>
      <c r="AK842" s="94"/>
      <c r="AL842" s="94"/>
      <c r="AM842" s="94"/>
    </row>
    <row r="843" spans="1:39">
      <c r="A843" s="92"/>
      <c r="B843" s="98"/>
      <c r="C843" s="100"/>
      <c r="D843" s="100"/>
      <c r="E843" s="109"/>
      <c r="F843" s="109"/>
      <c r="G843" s="114">
        <f t="shared" si="13"/>
        <v>200000</v>
      </c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  <c r="AF843" s="94"/>
      <c r="AG843" s="94"/>
      <c r="AH843" s="94"/>
      <c r="AI843" s="94"/>
      <c r="AJ843" s="94"/>
      <c r="AK843" s="94"/>
      <c r="AL843" s="94"/>
      <c r="AM843" s="94"/>
    </row>
    <row r="844" spans="1:39">
      <c r="A844" s="92"/>
      <c r="B844" s="98"/>
      <c r="C844" s="100"/>
      <c r="D844" s="100"/>
      <c r="E844" s="109"/>
      <c r="F844" s="109"/>
      <c r="G844" s="114">
        <f t="shared" si="13"/>
        <v>200000</v>
      </c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</row>
    <row r="845" spans="1:39">
      <c r="A845" s="92"/>
      <c r="B845" s="98"/>
      <c r="C845" s="100"/>
      <c r="D845" s="100"/>
      <c r="E845" s="109"/>
      <c r="F845" s="109"/>
      <c r="G845" s="114">
        <f t="shared" si="13"/>
        <v>200000</v>
      </c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</row>
    <row r="846" spans="1:39">
      <c r="A846" s="92"/>
      <c r="B846" s="98"/>
      <c r="C846" s="100"/>
      <c r="D846" s="100"/>
      <c r="E846" s="109"/>
      <c r="F846" s="109"/>
      <c r="G846" s="114">
        <f t="shared" si="13"/>
        <v>200000</v>
      </c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  <c r="AF846" s="94"/>
      <c r="AG846" s="94"/>
      <c r="AH846" s="94"/>
      <c r="AI846" s="94"/>
      <c r="AJ846" s="94"/>
      <c r="AK846" s="94"/>
      <c r="AL846" s="94"/>
      <c r="AM846" s="94"/>
    </row>
    <row r="847" spans="1:39">
      <c r="A847" s="92"/>
      <c r="B847" s="98"/>
      <c r="C847" s="100"/>
      <c r="D847" s="100"/>
      <c r="E847" s="109"/>
      <c r="F847" s="109"/>
      <c r="G847" s="114">
        <f t="shared" si="13"/>
        <v>200000</v>
      </c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  <c r="AF847" s="94"/>
      <c r="AG847" s="94"/>
      <c r="AH847" s="94"/>
      <c r="AI847" s="94"/>
      <c r="AJ847" s="94"/>
      <c r="AK847" s="94"/>
      <c r="AL847" s="94"/>
      <c r="AM847" s="94"/>
    </row>
    <row r="848" spans="1:39">
      <c r="A848" s="92"/>
      <c r="B848" s="98"/>
      <c r="C848" s="100"/>
      <c r="D848" s="100"/>
      <c r="E848" s="109"/>
      <c r="F848" s="109"/>
      <c r="G848" s="114">
        <f t="shared" si="13"/>
        <v>200000</v>
      </c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  <c r="AF848" s="94"/>
      <c r="AG848" s="94"/>
      <c r="AH848" s="94"/>
      <c r="AI848" s="94"/>
      <c r="AJ848" s="94"/>
      <c r="AK848" s="94"/>
      <c r="AL848" s="94"/>
      <c r="AM848" s="94"/>
    </row>
    <row r="849" spans="1:39">
      <c r="A849" s="92"/>
      <c r="B849" s="98"/>
      <c r="C849" s="100"/>
      <c r="D849" s="100"/>
      <c r="E849" s="109"/>
      <c r="F849" s="109"/>
      <c r="G849" s="114">
        <f t="shared" si="13"/>
        <v>200000</v>
      </c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</row>
    <row r="850" spans="1:39">
      <c r="A850" s="92"/>
      <c r="B850" s="98"/>
      <c r="C850" s="100"/>
      <c r="D850" s="100"/>
      <c r="E850" s="109"/>
      <c r="F850" s="109"/>
      <c r="G850" s="114">
        <f t="shared" si="13"/>
        <v>200000</v>
      </c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  <c r="AF850" s="94"/>
      <c r="AG850" s="94"/>
      <c r="AH850" s="94"/>
      <c r="AI850" s="94"/>
      <c r="AJ850" s="94"/>
      <c r="AK850" s="94"/>
      <c r="AL850" s="94"/>
      <c r="AM850" s="94"/>
    </row>
    <row r="851" spans="1:39">
      <c r="A851" s="92"/>
      <c r="B851" s="98"/>
      <c r="C851" s="100"/>
      <c r="D851" s="100"/>
      <c r="E851" s="109"/>
      <c r="F851" s="109"/>
      <c r="G851" s="114">
        <f t="shared" si="13"/>
        <v>200000</v>
      </c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  <c r="AF851" s="94"/>
      <c r="AG851" s="94"/>
      <c r="AH851" s="94"/>
      <c r="AI851" s="94"/>
      <c r="AJ851" s="94"/>
      <c r="AK851" s="94"/>
      <c r="AL851" s="94"/>
      <c r="AM851" s="94"/>
    </row>
    <row r="852" spans="1:39">
      <c r="A852" s="92"/>
      <c r="B852" s="98"/>
      <c r="C852" s="100"/>
      <c r="D852" s="100"/>
      <c r="E852" s="109"/>
      <c r="F852" s="109"/>
      <c r="G852" s="114">
        <f t="shared" si="13"/>
        <v>200000</v>
      </c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</row>
    <row r="853" spans="1:39">
      <c r="A853" s="92"/>
      <c r="B853" s="98"/>
      <c r="C853" s="100"/>
      <c r="D853" s="100"/>
      <c r="E853" s="109"/>
      <c r="F853" s="109"/>
      <c r="G853" s="114">
        <f t="shared" si="13"/>
        <v>200000</v>
      </c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  <c r="AF853" s="94"/>
      <c r="AG853" s="94"/>
      <c r="AH853" s="94"/>
      <c r="AI853" s="94"/>
      <c r="AJ853" s="94"/>
      <c r="AK853" s="94"/>
      <c r="AL853" s="94"/>
      <c r="AM853" s="94"/>
    </row>
    <row r="854" spans="1:39">
      <c r="A854" s="92"/>
      <c r="B854" s="98"/>
      <c r="C854" s="100"/>
      <c r="D854" s="100"/>
      <c r="E854" s="109"/>
      <c r="F854" s="109"/>
      <c r="G854" s="114">
        <f t="shared" si="13"/>
        <v>200000</v>
      </c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  <c r="AF854" s="94"/>
      <c r="AG854" s="94"/>
      <c r="AH854" s="94"/>
      <c r="AI854" s="94"/>
      <c r="AJ854" s="94"/>
      <c r="AK854" s="94"/>
      <c r="AL854" s="94"/>
      <c r="AM854" s="94"/>
    </row>
    <row r="855" spans="1:39">
      <c r="A855" s="92"/>
      <c r="B855" s="98"/>
      <c r="C855" s="100"/>
      <c r="D855" s="100"/>
      <c r="E855" s="109"/>
      <c r="F855" s="109"/>
      <c r="G855" s="114">
        <f t="shared" si="13"/>
        <v>200000</v>
      </c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  <c r="AF855" s="94"/>
      <c r="AG855" s="94"/>
      <c r="AH855" s="94"/>
      <c r="AI855" s="94"/>
      <c r="AJ855" s="94"/>
      <c r="AK855" s="94"/>
      <c r="AL855" s="94"/>
      <c r="AM855" s="94"/>
    </row>
    <row r="856" spans="1:39">
      <c r="A856" s="92"/>
      <c r="B856" s="98"/>
      <c r="C856" s="100"/>
      <c r="D856" s="100"/>
      <c r="E856" s="109"/>
      <c r="F856" s="109"/>
      <c r="G856" s="114">
        <f t="shared" si="13"/>
        <v>200000</v>
      </c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  <c r="AF856" s="94"/>
      <c r="AG856" s="94"/>
      <c r="AH856" s="94"/>
      <c r="AI856" s="94"/>
      <c r="AJ856" s="94"/>
      <c r="AK856" s="94"/>
      <c r="AL856" s="94"/>
      <c r="AM856" s="94"/>
    </row>
    <row r="857" spans="1:39">
      <c r="A857" s="92"/>
      <c r="B857" s="98"/>
      <c r="C857" s="100"/>
      <c r="D857" s="100"/>
      <c r="E857" s="109"/>
      <c r="F857" s="109"/>
      <c r="G857" s="114">
        <f t="shared" si="13"/>
        <v>200000</v>
      </c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</row>
    <row r="858" spans="1:39">
      <c r="A858" s="92"/>
      <c r="B858" s="98"/>
      <c r="C858" s="100"/>
      <c r="D858" s="100"/>
      <c r="E858" s="109"/>
      <c r="F858" s="109"/>
      <c r="G858" s="114">
        <f t="shared" si="13"/>
        <v>200000</v>
      </c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</row>
    <row r="859" spans="1:39">
      <c r="A859" s="92"/>
      <c r="B859" s="98"/>
      <c r="C859" s="100"/>
      <c r="D859" s="100"/>
      <c r="E859" s="109"/>
      <c r="F859" s="109"/>
      <c r="G859" s="114">
        <f t="shared" si="13"/>
        <v>200000</v>
      </c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</row>
    <row r="860" spans="1:39">
      <c r="A860" s="92"/>
      <c r="B860" s="98"/>
      <c r="C860" s="100"/>
      <c r="D860" s="100"/>
      <c r="E860" s="109"/>
      <c r="F860" s="109"/>
      <c r="G860" s="114">
        <f t="shared" si="13"/>
        <v>200000</v>
      </c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</row>
    <row r="861" spans="1:39">
      <c r="A861" s="92"/>
      <c r="B861" s="98"/>
      <c r="C861" s="100"/>
      <c r="D861" s="100"/>
      <c r="E861" s="109"/>
      <c r="F861" s="109"/>
      <c r="G861" s="114">
        <f t="shared" si="13"/>
        <v>200000</v>
      </c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</row>
    <row r="862" spans="1:39">
      <c r="A862" s="92"/>
      <c r="B862" s="98"/>
      <c r="C862" s="100"/>
      <c r="D862" s="100"/>
      <c r="E862" s="109"/>
      <c r="F862" s="109"/>
      <c r="G862" s="114">
        <f t="shared" si="13"/>
        <v>200000</v>
      </c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</row>
    <row r="863" spans="1:39">
      <c r="A863" s="92"/>
      <c r="B863" s="98"/>
      <c r="C863" s="100"/>
      <c r="D863" s="100"/>
      <c r="E863" s="109"/>
      <c r="F863" s="109"/>
      <c r="G863" s="114">
        <f t="shared" si="13"/>
        <v>200000</v>
      </c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</row>
    <row r="864" spans="1:39">
      <c r="A864" s="92"/>
      <c r="B864" s="98"/>
      <c r="C864" s="100"/>
      <c r="D864" s="100"/>
      <c r="E864" s="109"/>
      <c r="F864" s="109"/>
      <c r="G864" s="114">
        <f t="shared" si="13"/>
        <v>200000</v>
      </c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</row>
    <row r="865" spans="1:39">
      <c r="A865" s="92"/>
      <c r="B865" s="98"/>
      <c r="C865" s="100"/>
      <c r="D865" s="100"/>
      <c r="E865" s="109"/>
      <c r="F865" s="109"/>
      <c r="G865" s="114">
        <f t="shared" si="13"/>
        <v>200000</v>
      </c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</row>
    <row r="866" spans="1:39">
      <c r="A866" s="92"/>
      <c r="B866" s="98"/>
      <c r="C866" s="100"/>
      <c r="D866" s="100"/>
      <c r="E866" s="109"/>
      <c r="F866" s="109"/>
      <c r="G866" s="114">
        <f t="shared" si="13"/>
        <v>200000</v>
      </c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</row>
    <row r="867" spans="1:39">
      <c r="A867" s="92"/>
      <c r="B867" s="98"/>
      <c r="C867" s="100"/>
      <c r="D867" s="100"/>
      <c r="E867" s="109"/>
      <c r="F867" s="109"/>
      <c r="G867" s="114">
        <f t="shared" si="13"/>
        <v>200000</v>
      </c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</row>
    <row r="868" spans="1:39">
      <c r="A868" s="92"/>
      <c r="B868" s="98"/>
      <c r="C868" s="100"/>
      <c r="D868" s="100"/>
      <c r="E868" s="109"/>
      <c r="F868" s="109"/>
      <c r="G868" s="114">
        <f t="shared" si="13"/>
        <v>200000</v>
      </c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</row>
    <row r="869" spans="1:39">
      <c r="A869" s="92"/>
      <c r="B869" s="98"/>
      <c r="C869" s="100"/>
      <c r="D869" s="100"/>
      <c r="E869" s="109"/>
      <c r="F869" s="109"/>
      <c r="G869" s="114">
        <f t="shared" si="13"/>
        <v>200000</v>
      </c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</row>
    <row r="870" spans="1:39">
      <c r="A870" s="92"/>
      <c r="B870" s="98"/>
      <c r="C870" s="100"/>
      <c r="D870" s="100"/>
      <c r="E870" s="109"/>
      <c r="F870" s="109"/>
      <c r="G870" s="114">
        <f t="shared" si="13"/>
        <v>200000</v>
      </c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</row>
    <row r="871" spans="1:39">
      <c r="A871" s="92"/>
      <c r="B871" s="98"/>
      <c r="C871" s="100"/>
      <c r="D871" s="100"/>
      <c r="E871" s="109"/>
      <c r="F871" s="109"/>
      <c r="G871" s="114">
        <f t="shared" si="13"/>
        <v>200000</v>
      </c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</row>
    <row r="872" spans="1:39">
      <c r="A872" s="92"/>
      <c r="B872" s="98"/>
      <c r="C872" s="100"/>
      <c r="D872" s="100"/>
      <c r="E872" s="109"/>
      <c r="F872" s="109"/>
      <c r="G872" s="114">
        <f t="shared" si="13"/>
        <v>200000</v>
      </c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</row>
    <row r="873" spans="1:39">
      <c r="A873" s="92"/>
      <c r="B873" s="98"/>
      <c r="C873" s="100"/>
      <c r="D873" s="100"/>
      <c r="E873" s="109"/>
      <c r="F873" s="109"/>
      <c r="G873" s="114">
        <f t="shared" si="13"/>
        <v>200000</v>
      </c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</row>
    <row r="874" spans="1:39">
      <c r="A874" s="92"/>
      <c r="B874" s="98"/>
      <c r="C874" s="100"/>
      <c r="D874" s="100"/>
      <c r="E874" s="109"/>
      <c r="F874" s="109"/>
      <c r="G874" s="114">
        <f t="shared" si="13"/>
        <v>200000</v>
      </c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</row>
    <row r="875" spans="1:39">
      <c r="A875" s="92"/>
      <c r="B875" s="98"/>
      <c r="C875" s="100"/>
      <c r="D875" s="100"/>
      <c r="E875" s="109"/>
      <c r="F875" s="109"/>
      <c r="G875" s="114">
        <f t="shared" si="13"/>
        <v>200000</v>
      </c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</row>
    <row r="876" spans="1:39">
      <c r="A876" s="92"/>
      <c r="B876" s="98"/>
      <c r="C876" s="100"/>
      <c r="D876" s="100"/>
      <c r="E876" s="109"/>
      <c r="F876" s="109"/>
      <c r="G876" s="114">
        <f t="shared" si="13"/>
        <v>200000</v>
      </c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</row>
    <row r="877" spans="1:39">
      <c r="A877" s="92"/>
      <c r="B877" s="98"/>
      <c r="C877" s="100"/>
      <c r="D877" s="100"/>
      <c r="E877" s="109"/>
      <c r="F877" s="109"/>
      <c r="G877" s="114">
        <f t="shared" si="13"/>
        <v>200000</v>
      </c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</row>
    <row r="878" spans="1:39">
      <c r="A878" s="92"/>
      <c r="B878" s="98"/>
      <c r="C878" s="100"/>
      <c r="D878" s="100"/>
      <c r="E878" s="109"/>
      <c r="F878" s="109"/>
      <c r="G878" s="114">
        <f t="shared" si="13"/>
        <v>200000</v>
      </c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</row>
    <row r="879" spans="1:39">
      <c r="A879" s="92"/>
      <c r="B879" s="98"/>
      <c r="C879" s="100"/>
      <c r="D879" s="100"/>
      <c r="E879" s="109"/>
      <c r="F879" s="109"/>
      <c r="G879" s="114">
        <f t="shared" si="13"/>
        <v>200000</v>
      </c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</row>
    <row r="880" spans="1:39">
      <c r="A880" s="92"/>
      <c r="B880" s="98"/>
      <c r="C880" s="100"/>
      <c r="D880" s="100"/>
      <c r="E880" s="109"/>
      <c r="F880" s="109"/>
      <c r="G880" s="114">
        <f t="shared" si="13"/>
        <v>200000</v>
      </c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</row>
    <row r="881" spans="1:39">
      <c r="A881" s="92"/>
      <c r="B881" s="98"/>
      <c r="C881" s="100"/>
      <c r="D881" s="100"/>
      <c r="E881" s="109"/>
      <c r="F881" s="109"/>
      <c r="G881" s="114">
        <f t="shared" si="13"/>
        <v>200000</v>
      </c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</row>
    <row r="882" spans="1:39">
      <c r="A882" s="92"/>
      <c r="B882" s="98"/>
      <c r="C882" s="100"/>
      <c r="D882" s="100"/>
      <c r="E882" s="109"/>
      <c r="F882" s="109"/>
      <c r="G882" s="114">
        <f t="shared" si="13"/>
        <v>200000</v>
      </c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</row>
    <row r="883" spans="1:39">
      <c r="A883" s="92"/>
      <c r="B883" s="98"/>
      <c r="C883" s="100"/>
      <c r="D883" s="100"/>
      <c r="E883" s="109"/>
      <c r="F883" s="109"/>
      <c r="G883" s="114">
        <f t="shared" si="13"/>
        <v>200000</v>
      </c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</row>
    <row r="884" spans="1:39">
      <c r="A884" s="92"/>
      <c r="B884" s="98"/>
      <c r="C884" s="100"/>
      <c r="D884" s="100"/>
      <c r="E884" s="109"/>
      <c r="F884" s="109"/>
      <c r="G884" s="114">
        <f t="shared" si="13"/>
        <v>200000</v>
      </c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</row>
    <row r="885" spans="1:39">
      <c r="A885" s="92"/>
      <c r="B885" s="98"/>
      <c r="C885" s="100"/>
      <c r="D885" s="100"/>
      <c r="E885" s="109"/>
      <c r="F885" s="109"/>
      <c r="G885" s="114">
        <f t="shared" si="13"/>
        <v>200000</v>
      </c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</row>
    <row r="886" spans="1:39">
      <c r="A886" s="92"/>
      <c r="B886" s="98"/>
      <c r="C886" s="100"/>
      <c r="D886" s="100"/>
      <c r="E886" s="109"/>
      <c r="F886" s="109"/>
      <c r="G886" s="114">
        <f t="shared" si="13"/>
        <v>200000</v>
      </c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</row>
    <row r="887" spans="1:39">
      <c r="A887" s="92"/>
      <c r="B887" s="98"/>
      <c r="C887" s="100"/>
      <c r="D887" s="100"/>
      <c r="E887" s="109"/>
      <c r="F887" s="109"/>
      <c r="G887" s="114">
        <f t="shared" si="13"/>
        <v>200000</v>
      </c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</row>
    <row r="888" spans="1:39">
      <c r="A888" s="92"/>
      <c r="B888" s="98"/>
      <c r="C888" s="100"/>
      <c r="D888" s="100"/>
      <c r="E888" s="109"/>
      <c r="F888" s="109"/>
      <c r="G888" s="114">
        <f t="shared" si="13"/>
        <v>200000</v>
      </c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</row>
    <row r="889" spans="1:39">
      <c r="A889" s="92"/>
      <c r="B889" s="98"/>
      <c r="C889" s="100"/>
      <c r="D889" s="100"/>
      <c r="E889" s="109"/>
      <c r="F889" s="109"/>
      <c r="G889" s="114">
        <f t="shared" si="13"/>
        <v>200000</v>
      </c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</row>
    <row r="890" spans="1:39">
      <c r="A890" s="92"/>
      <c r="B890" s="98"/>
      <c r="C890" s="100"/>
      <c r="D890" s="100"/>
      <c r="E890" s="109"/>
      <c r="F890" s="109"/>
      <c r="G890" s="114">
        <f t="shared" si="13"/>
        <v>200000</v>
      </c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</row>
    <row r="891" spans="1:39">
      <c r="A891" s="92"/>
      <c r="B891" s="98"/>
      <c r="C891" s="100"/>
      <c r="D891" s="100"/>
      <c r="E891" s="109"/>
      <c r="F891" s="109"/>
      <c r="G891" s="114">
        <f t="shared" si="13"/>
        <v>200000</v>
      </c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</row>
    <row r="892" spans="1:39">
      <c r="A892" s="92"/>
      <c r="B892" s="98"/>
      <c r="C892" s="100"/>
      <c r="D892" s="100"/>
      <c r="E892" s="109"/>
      <c r="F892" s="109"/>
      <c r="G892" s="114">
        <f t="shared" si="13"/>
        <v>200000</v>
      </c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</row>
    <row r="893" spans="1:39">
      <c r="A893" s="92"/>
      <c r="B893" s="98"/>
      <c r="C893" s="100"/>
      <c r="D893" s="100"/>
      <c r="E893" s="109"/>
      <c r="F893" s="109"/>
      <c r="G893" s="114">
        <f t="shared" si="13"/>
        <v>200000</v>
      </c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</row>
    <row r="894" spans="1:39">
      <c r="A894" s="92"/>
      <c r="B894" s="98"/>
      <c r="C894" s="100"/>
      <c r="D894" s="100"/>
      <c r="E894" s="109"/>
      <c r="F894" s="109"/>
      <c r="G894" s="114">
        <f t="shared" si="13"/>
        <v>200000</v>
      </c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</row>
    <row r="895" spans="1:39">
      <c r="A895" s="92"/>
      <c r="B895" s="98"/>
      <c r="C895" s="100"/>
      <c r="D895" s="100"/>
      <c r="E895" s="109"/>
      <c r="F895" s="109"/>
      <c r="G895" s="114">
        <f t="shared" si="13"/>
        <v>200000</v>
      </c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  <c r="AF895" s="94"/>
      <c r="AG895" s="94"/>
      <c r="AH895" s="94"/>
      <c r="AI895" s="94"/>
      <c r="AJ895" s="94"/>
      <c r="AK895" s="94"/>
      <c r="AL895" s="94"/>
      <c r="AM895" s="94"/>
    </row>
    <row r="896" spans="1:39">
      <c r="A896" s="92"/>
      <c r="B896" s="98"/>
      <c r="C896" s="100"/>
      <c r="D896" s="100"/>
      <c r="E896" s="109"/>
      <c r="F896" s="109"/>
      <c r="G896" s="114">
        <f t="shared" si="13"/>
        <v>200000</v>
      </c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  <c r="AF896" s="94"/>
      <c r="AG896" s="94"/>
      <c r="AH896" s="94"/>
      <c r="AI896" s="94"/>
      <c r="AJ896" s="94"/>
      <c r="AK896" s="94"/>
      <c r="AL896" s="94"/>
      <c r="AM896" s="94"/>
    </row>
    <row r="897" spans="1:39">
      <c r="A897" s="92"/>
      <c r="B897" s="98"/>
      <c r="C897" s="100"/>
      <c r="D897" s="100"/>
      <c r="E897" s="109"/>
      <c r="F897" s="109"/>
      <c r="G897" s="114">
        <f t="shared" si="13"/>
        <v>200000</v>
      </c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</row>
    <row r="898" spans="1:39">
      <c r="A898" s="92"/>
      <c r="B898" s="98"/>
      <c r="C898" s="100"/>
      <c r="D898" s="100"/>
      <c r="E898" s="109"/>
      <c r="F898" s="109"/>
      <c r="G898" s="114">
        <f t="shared" si="13"/>
        <v>200000</v>
      </c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</row>
    <row r="899" spans="1:39">
      <c r="A899" s="92"/>
      <c r="B899" s="98"/>
      <c r="C899" s="100"/>
      <c r="D899" s="100"/>
      <c r="E899" s="109"/>
      <c r="F899" s="109"/>
      <c r="G899" s="114">
        <f t="shared" si="13"/>
        <v>200000</v>
      </c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</row>
    <row r="900" spans="1:39">
      <c r="A900" s="92"/>
      <c r="B900" s="98"/>
      <c r="C900" s="100"/>
      <c r="D900" s="100"/>
      <c r="E900" s="109"/>
      <c r="F900" s="109"/>
      <c r="G900" s="114">
        <f t="shared" si="13"/>
        <v>200000</v>
      </c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</row>
    <row r="901" spans="1:39">
      <c r="A901" s="92"/>
      <c r="B901" s="98"/>
      <c r="C901" s="100"/>
      <c r="D901" s="100"/>
      <c r="E901" s="109"/>
      <c r="F901" s="109"/>
      <c r="G901" s="114">
        <f t="shared" ref="G901:G964" si="14">G900+E901-F901</f>
        <v>200000</v>
      </c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</row>
    <row r="902" spans="1:39">
      <c r="A902" s="92"/>
      <c r="B902" s="98"/>
      <c r="C902" s="100"/>
      <c r="D902" s="100"/>
      <c r="E902" s="109"/>
      <c r="F902" s="109"/>
      <c r="G902" s="114">
        <f t="shared" si="14"/>
        <v>200000</v>
      </c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</row>
    <row r="903" spans="1:39">
      <c r="A903" s="92"/>
      <c r="B903" s="98"/>
      <c r="C903" s="100"/>
      <c r="D903" s="100"/>
      <c r="E903" s="109"/>
      <c r="F903" s="109"/>
      <c r="G903" s="114">
        <f t="shared" si="14"/>
        <v>200000</v>
      </c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</row>
    <row r="904" spans="1:39">
      <c r="A904" s="92"/>
      <c r="B904" s="98"/>
      <c r="C904" s="100"/>
      <c r="D904" s="100"/>
      <c r="E904" s="109"/>
      <c r="F904" s="109"/>
      <c r="G904" s="114">
        <f t="shared" si="14"/>
        <v>200000</v>
      </c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</row>
    <row r="905" spans="1:39">
      <c r="A905" s="92"/>
      <c r="B905" s="98"/>
      <c r="C905" s="100"/>
      <c r="D905" s="100"/>
      <c r="E905" s="109"/>
      <c r="F905" s="109"/>
      <c r="G905" s="114">
        <f t="shared" si="14"/>
        <v>200000</v>
      </c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</row>
    <row r="906" spans="1:39">
      <c r="A906" s="92"/>
      <c r="B906" s="98"/>
      <c r="C906" s="100"/>
      <c r="D906" s="100"/>
      <c r="E906" s="109"/>
      <c r="F906" s="109"/>
      <c r="G906" s="114">
        <f t="shared" si="14"/>
        <v>200000</v>
      </c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</row>
    <row r="907" spans="1:39">
      <c r="A907" s="92"/>
      <c r="B907" s="98"/>
      <c r="C907" s="100"/>
      <c r="D907" s="100"/>
      <c r="E907" s="109"/>
      <c r="F907" s="109"/>
      <c r="G907" s="114">
        <f t="shared" si="14"/>
        <v>200000</v>
      </c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</row>
    <row r="908" spans="1:39">
      <c r="A908" s="92"/>
      <c r="B908" s="98"/>
      <c r="C908" s="100"/>
      <c r="D908" s="100"/>
      <c r="E908" s="109"/>
      <c r="F908" s="109"/>
      <c r="G908" s="114">
        <f t="shared" si="14"/>
        <v>200000</v>
      </c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</row>
    <row r="909" spans="1:39">
      <c r="A909" s="92"/>
      <c r="B909" s="98"/>
      <c r="C909" s="100"/>
      <c r="D909" s="100"/>
      <c r="E909" s="109"/>
      <c r="F909" s="109"/>
      <c r="G909" s="114">
        <f t="shared" si="14"/>
        <v>200000</v>
      </c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</row>
    <row r="910" spans="1:39">
      <c r="A910" s="92"/>
      <c r="B910" s="98"/>
      <c r="C910" s="100"/>
      <c r="D910" s="100"/>
      <c r="E910" s="109"/>
      <c r="F910" s="109"/>
      <c r="G910" s="114">
        <f t="shared" si="14"/>
        <v>200000</v>
      </c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</row>
    <row r="911" spans="1:39">
      <c r="A911" s="92"/>
      <c r="B911" s="98"/>
      <c r="C911" s="100"/>
      <c r="D911" s="100"/>
      <c r="E911" s="109"/>
      <c r="F911" s="109"/>
      <c r="G911" s="114">
        <f t="shared" si="14"/>
        <v>200000</v>
      </c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</row>
    <row r="912" spans="1:39">
      <c r="A912" s="92"/>
      <c r="B912" s="98"/>
      <c r="C912" s="100"/>
      <c r="D912" s="100"/>
      <c r="E912" s="109"/>
      <c r="F912" s="109"/>
      <c r="G912" s="114">
        <f t="shared" si="14"/>
        <v>200000</v>
      </c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</row>
    <row r="913" spans="1:39">
      <c r="A913" s="92"/>
      <c r="B913" s="98"/>
      <c r="C913" s="100"/>
      <c r="D913" s="100"/>
      <c r="E913" s="109"/>
      <c r="F913" s="109"/>
      <c r="G913" s="114">
        <f t="shared" si="14"/>
        <v>200000</v>
      </c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</row>
    <row r="914" spans="1:39">
      <c r="A914" s="92"/>
      <c r="B914" s="98"/>
      <c r="C914" s="100"/>
      <c r="D914" s="100"/>
      <c r="E914" s="109"/>
      <c r="F914" s="109"/>
      <c r="G914" s="114">
        <f t="shared" si="14"/>
        <v>200000</v>
      </c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</row>
    <row r="915" spans="1:39">
      <c r="A915" s="92"/>
      <c r="B915" s="98"/>
      <c r="C915" s="100"/>
      <c r="D915" s="100"/>
      <c r="E915" s="109"/>
      <c r="F915" s="109"/>
      <c r="G915" s="114">
        <f t="shared" si="14"/>
        <v>200000</v>
      </c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</row>
    <row r="916" spans="1:39">
      <c r="A916" s="92"/>
      <c r="B916" s="98"/>
      <c r="C916" s="100"/>
      <c r="D916" s="100"/>
      <c r="E916" s="109"/>
      <c r="F916" s="109"/>
      <c r="G916" s="114">
        <f t="shared" si="14"/>
        <v>200000</v>
      </c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</row>
    <row r="917" spans="1:39">
      <c r="A917" s="92"/>
      <c r="B917" s="98"/>
      <c r="C917" s="100"/>
      <c r="D917" s="100"/>
      <c r="E917" s="109"/>
      <c r="F917" s="109"/>
      <c r="G917" s="114">
        <f t="shared" si="14"/>
        <v>200000</v>
      </c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</row>
    <row r="918" spans="1:39">
      <c r="A918" s="92"/>
      <c r="B918" s="98"/>
      <c r="C918" s="100"/>
      <c r="D918" s="100"/>
      <c r="E918" s="109"/>
      <c r="F918" s="109"/>
      <c r="G918" s="114">
        <f t="shared" si="14"/>
        <v>200000</v>
      </c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</row>
    <row r="919" spans="1:39">
      <c r="A919" s="92"/>
      <c r="B919" s="98"/>
      <c r="C919" s="100"/>
      <c r="D919" s="100"/>
      <c r="E919" s="109"/>
      <c r="F919" s="109"/>
      <c r="G919" s="114">
        <f t="shared" si="14"/>
        <v>200000</v>
      </c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</row>
    <row r="920" spans="1:39">
      <c r="A920" s="92"/>
      <c r="B920" s="98"/>
      <c r="C920" s="100"/>
      <c r="D920" s="100"/>
      <c r="E920" s="109"/>
      <c r="F920" s="109"/>
      <c r="G920" s="114">
        <f t="shared" si="14"/>
        <v>200000</v>
      </c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</row>
    <row r="921" spans="1:39">
      <c r="A921" s="92"/>
      <c r="B921" s="98"/>
      <c r="C921" s="100"/>
      <c r="D921" s="100"/>
      <c r="E921" s="109"/>
      <c r="F921" s="109"/>
      <c r="G921" s="114">
        <f t="shared" si="14"/>
        <v>200000</v>
      </c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</row>
    <row r="922" spans="1:39">
      <c r="A922" s="92"/>
      <c r="B922" s="98"/>
      <c r="C922" s="100"/>
      <c r="D922" s="100"/>
      <c r="E922" s="109"/>
      <c r="F922" s="109"/>
      <c r="G922" s="114">
        <f t="shared" si="14"/>
        <v>200000</v>
      </c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</row>
    <row r="923" spans="1:39">
      <c r="A923" s="92"/>
      <c r="B923" s="98"/>
      <c r="C923" s="100"/>
      <c r="D923" s="100"/>
      <c r="E923" s="109"/>
      <c r="F923" s="109"/>
      <c r="G923" s="114">
        <f t="shared" si="14"/>
        <v>200000</v>
      </c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</row>
    <row r="924" spans="1:39">
      <c r="A924" s="92"/>
      <c r="B924" s="98"/>
      <c r="C924" s="100"/>
      <c r="D924" s="100"/>
      <c r="E924" s="109"/>
      <c r="F924" s="109"/>
      <c r="G924" s="114">
        <f t="shared" si="14"/>
        <v>200000</v>
      </c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</row>
    <row r="925" spans="1:39">
      <c r="A925" s="92"/>
      <c r="B925" s="98"/>
      <c r="C925" s="100"/>
      <c r="D925" s="100"/>
      <c r="E925" s="109"/>
      <c r="F925" s="109"/>
      <c r="G925" s="114">
        <f t="shared" si="14"/>
        <v>200000</v>
      </c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</row>
    <row r="926" spans="1:39">
      <c r="A926" s="92"/>
      <c r="B926" s="98"/>
      <c r="C926" s="100"/>
      <c r="D926" s="100"/>
      <c r="E926" s="109"/>
      <c r="F926" s="109"/>
      <c r="G926" s="114">
        <f t="shared" si="14"/>
        <v>200000</v>
      </c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</row>
    <row r="927" spans="1:39">
      <c r="A927" s="92"/>
      <c r="B927" s="98"/>
      <c r="C927" s="100"/>
      <c r="D927" s="100"/>
      <c r="E927" s="109"/>
      <c r="F927" s="109"/>
      <c r="G927" s="114">
        <f t="shared" si="14"/>
        <v>200000</v>
      </c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</row>
    <row r="928" spans="1:39">
      <c r="A928" s="92"/>
      <c r="B928" s="98"/>
      <c r="C928" s="100"/>
      <c r="D928" s="100"/>
      <c r="E928" s="109"/>
      <c r="F928" s="109"/>
      <c r="G928" s="114">
        <f t="shared" si="14"/>
        <v>200000</v>
      </c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</row>
    <row r="929" spans="1:39">
      <c r="A929" s="92"/>
      <c r="B929" s="98"/>
      <c r="C929" s="100"/>
      <c r="D929" s="100"/>
      <c r="E929" s="109"/>
      <c r="F929" s="109"/>
      <c r="G929" s="114">
        <f t="shared" si="14"/>
        <v>200000</v>
      </c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</row>
    <row r="930" spans="1:39">
      <c r="A930" s="92"/>
      <c r="B930" s="98"/>
      <c r="C930" s="100"/>
      <c r="D930" s="100"/>
      <c r="E930" s="109"/>
      <c r="F930" s="109"/>
      <c r="G930" s="114">
        <f t="shared" si="14"/>
        <v>200000</v>
      </c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</row>
    <row r="931" spans="1:39">
      <c r="A931" s="92"/>
      <c r="B931" s="98"/>
      <c r="C931" s="100"/>
      <c r="D931" s="100"/>
      <c r="E931" s="109"/>
      <c r="F931" s="109"/>
      <c r="G931" s="114">
        <f t="shared" si="14"/>
        <v>200000</v>
      </c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</row>
    <row r="932" spans="1:39">
      <c r="A932" s="92"/>
      <c r="B932" s="98"/>
      <c r="C932" s="100"/>
      <c r="D932" s="100"/>
      <c r="E932" s="109"/>
      <c r="F932" s="109"/>
      <c r="G932" s="114">
        <f t="shared" si="14"/>
        <v>200000</v>
      </c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</row>
    <row r="933" spans="1:39">
      <c r="A933" s="92"/>
      <c r="B933" s="98"/>
      <c r="C933" s="100"/>
      <c r="D933" s="100"/>
      <c r="E933" s="109"/>
      <c r="F933" s="109"/>
      <c r="G933" s="114">
        <f t="shared" si="14"/>
        <v>200000</v>
      </c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</row>
    <row r="934" spans="1:39">
      <c r="A934" s="92"/>
      <c r="B934" s="98"/>
      <c r="C934" s="100"/>
      <c r="D934" s="100"/>
      <c r="E934" s="109"/>
      <c r="F934" s="109"/>
      <c r="G934" s="114">
        <f t="shared" si="14"/>
        <v>200000</v>
      </c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</row>
    <row r="935" spans="1:39">
      <c r="A935" s="92"/>
      <c r="B935" s="98"/>
      <c r="C935" s="100"/>
      <c r="D935" s="100"/>
      <c r="E935" s="109"/>
      <c r="F935" s="109"/>
      <c r="G935" s="114">
        <f t="shared" si="14"/>
        <v>200000</v>
      </c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</row>
    <row r="936" spans="1:39">
      <c r="A936" s="92"/>
      <c r="B936" s="98"/>
      <c r="C936" s="100"/>
      <c r="D936" s="100"/>
      <c r="E936" s="109"/>
      <c r="F936" s="109"/>
      <c r="G936" s="114">
        <f t="shared" si="14"/>
        <v>200000</v>
      </c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</row>
    <row r="937" spans="1:39">
      <c r="A937" s="92"/>
      <c r="B937" s="98"/>
      <c r="C937" s="100"/>
      <c r="D937" s="100"/>
      <c r="E937" s="109"/>
      <c r="F937" s="109"/>
      <c r="G937" s="114">
        <f t="shared" si="14"/>
        <v>200000</v>
      </c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</row>
    <row r="938" spans="1:39">
      <c r="A938" s="92"/>
      <c r="B938" s="98"/>
      <c r="C938" s="100"/>
      <c r="D938" s="100"/>
      <c r="E938" s="109"/>
      <c r="F938" s="109"/>
      <c r="G938" s="114">
        <f t="shared" si="14"/>
        <v>200000</v>
      </c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</row>
    <row r="939" spans="1:39">
      <c r="A939" s="92"/>
      <c r="B939" s="98"/>
      <c r="C939" s="100"/>
      <c r="D939" s="100"/>
      <c r="E939" s="109"/>
      <c r="F939" s="109"/>
      <c r="G939" s="114">
        <f t="shared" si="14"/>
        <v>200000</v>
      </c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</row>
    <row r="940" spans="1:39">
      <c r="A940" s="92"/>
      <c r="B940" s="98"/>
      <c r="C940" s="100"/>
      <c r="D940" s="100"/>
      <c r="E940" s="109"/>
      <c r="F940" s="109"/>
      <c r="G940" s="114">
        <f t="shared" si="14"/>
        <v>200000</v>
      </c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</row>
    <row r="941" spans="1:39">
      <c r="A941" s="92"/>
      <c r="B941" s="98"/>
      <c r="C941" s="100"/>
      <c r="D941" s="100"/>
      <c r="E941" s="109"/>
      <c r="F941" s="109"/>
      <c r="G941" s="114">
        <f t="shared" si="14"/>
        <v>200000</v>
      </c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</row>
    <row r="942" spans="1:39">
      <c r="A942" s="92"/>
      <c r="B942" s="98"/>
      <c r="C942" s="100"/>
      <c r="D942" s="100"/>
      <c r="E942" s="109"/>
      <c r="F942" s="109"/>
      <c r="G942" s="114">
        <f t="shared" si="14"/>
        <v>200000</v>
      </c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</row>
    <row r="943" spans="1:39">
      <c r="A943" s="92"/>
      <c r="B943" s="98"/>
      <c r="C943" s="100"/>
      <c r="D943" s="100"/>
      <c r="E943" s="109"/>
      <c r="F943" s="109"/>
      <c r="G943" s="114">
        <f t="shared" si="14"/>
        <v>200000</v>
      </c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</row>
    <row r="944" spans="1:39">
      <c r="A944" s="92"/>
      <c r="B944" s="98"/>
      <c r="C944" s="100"/>
      <c r="D944" s="100"/>
      <c r="E944" s="109"/>
      <c r="F944" s="109"/>
      <c r="G944" s="114">
        <f t="shared" si="14"/>
        <v>200000</v>
      </c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</row>
    <row r="945" spans="1:39">
      <c r="A945" s="92"/>
      <c r="B945" s="98"/>
      <c r="C945" s="100"/>
      <c r="D945" s="100"/>
      <c r="E945" s="109"/>
      <c r="F945" s="109"/>
      <c r="G945" s="114">
        <f t="shared" si="14"/>
        <v>200000</v>
      </c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</row>
    <row r="946" spans="1:39">
      <c r="A946" s="92"/>
      <c r="B946" s="98"/>
      <c r="C946" s="100"/>
      <c r="D946" s="100"/>
      <c r="E946" s="109"/>
      <c r="F946" s="109"/>
      <c r="G946" s="114">
        <f t="shared" si="14"/>
        <v>200000</v>
      </c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</row>
    <row r="947" spans="1:39">
      <c r="A947" s="92"/>
      <c r="B947" s="98"/>
      <c r="C947" s="100"/>
      <c r="D947" s="100"/>
      <c r="E947" s="109"/>
      <c r="F947" s="109"/>
      <c r="G947" s="114">
        <f t="shared" si="14"/>
        <v>200000</v>
      </c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</row>
    <row r="948" spans="1:39">
      <c r="A948" s="92"/>
      <c r="B948" s="98"/>
      <c r="C948" s="100"/>
      <c r="D948" s="100"/>
      <c r="E948" s="109"/>
      <c r="F948" s="109"/>
      <c r="G948" s="114">
        <f t="shared" si="14"/>
        <v>200000</v>
      </c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</row>
    <row r="949" spans="1:39">
      <c r="A949" s="92"/>
      <c r="B949" s="98"/>
      <c r="C949" s="100"/>
      <c r="D949" s="100"/>
      <c r="E949" s="109"/>
      <c r="F949" s="109"/>
      <c r="G949" s="114">
        <f t="shared" si="14"/>
        <v>200000</v>
      </c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</row>
    <row r="950" spans="1:39">
      <c r="A950" s="92"/>
      <c r="B950" s="98"/>
      <c r="C950" s="100"/>
      <c r="D950" s="100"/>
      <c r="E950" s="109"/>
      <c r="F950" s="109"/>
      <c r="G950" s="114">
        <f t="shared" si="14"/>
        <v>200000</v>
      </c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</row>
    <row r="951" spans="1:39">
      <c r="A951" s="92"/>
      <c r="B951" s="98"/>
      <c r="C951" s="100"/>
      <c r="D951" s="100"/>
      <c r="E951" s="109"/>
      <c r="F951" s="109"/>
      <c r="G951" s="114">
        <f t="shared" si="14"/>
        <v>200000</v>
      </c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</row>
    <row r="952" spans="1:39">
      <c r="A952" s="92"/>
      <c r="B952" s="98"/>
      <c r="C952" s="100"/>
      <c r="D952" s="100"/>
      <c r="E952" s="109"/>
      <c r="F952" s="109"/>
      <c r="G952" s="114">
        <f t="shared" si="14"/>
        <v>200000</v>
      </c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</row>
    <row r="953" spans="1:39">
      <c r="A953" s="92"/>
      <c r="B953" s="98"/>
      <c r="C953" s="100"/>
      <c r="D953" s="100"/>
      <c r="E953" s="109"/>
      <c r="F953" s="109"/>
      <c r="G953" s="114">
        <f t="shared" si="14"/>
        <v>200000</v>
      </c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</row>
    <row r="954" spans="1:39">
      <c r="A954" s="92"/>
      <c r="B954" s="98"/>
      <c r="C954" s="100"/>
      <c r="D954" s="100"/>
      <c r="E954" s="109"/>
      <c r="F954" s="109"/>
      <c r="G954" s="114">
        <f t="shared" si="14"/>
        <v>200000</v>
      </c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</row>
    <row r="955" spans="1:39">
      <c r="A955" s="92"/>
      <c r="B955" s="98"/>
      <c r="C955" s="100"/>
      <c r="D955" s="100"/>
      <c r="E955" s="109"/>
      <c r="F955" s="109"/>
      <c r="G955" s="114">
        <f t="shared" si="14"/>
        <v>200000</v>
      </c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</row>
    <row r="956" spans="1:39">
      <c r="A956" s="92"/>
      <c r="B956" s="98"/>
      <c r="C956" s="100"/>
      <c r="D956" s="100"/>
      <c r="E956" s="109"/>
      <c r="F956" s="109"/>
      <c r="G956" s="114">
        <f t="shared" si="14"/>
        <v>200000</v>
      </c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</row>
    <row r="957" spans="1:39">
      <c r="A957" s="92"/>
      <c r="B957" s="98"/>
      <c r="C957" s="100"/>
      <c r="D957" s="100"/>
      <c r="E957" s="109"/>
      <c r="F957" s="109"/>
      <c r="G957" s="114">
        <f t="shared" si="14"/>
        <v>200000</v>
      </c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</row>
    <row r="958" spans="1:39">
      <c r="A958" s="92"/>
      <c r="B958" s="98"/>
      <c r="C958" s="100"/>
      <c r="D958" s="100"/>
      <c r="E958" s="109"/>
      <c r="F958" s="109"/>
      <c r="G958" s="114">
        <f t="shared" si="14"/>
        <v>200000</v>
      </c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  <c r="AF958" s="94"/>
      <c r="AG958" s="94"/>
      <c r="AH958" s="94"/>
      <c r="AI958" s="94"/>
      <c r="AJ958" s="94"/>
      <c r="AK958" s="94"/>
      <c r="AL958" s="94"/>
      <c r="AM958" s="94"/>
    </row>
    <row r="959" spans="1:39">
      <c r="A959" s="92"/>
      <c r="B959" s="98"/>
      <c r="C959" s="100"/>
      <c r="D959" s="100"/>
      <c r="E959" s="109"/>
      <c r="F959" s="109"/>
      <c r="G959" s="114">
        <f t="shared" si="14"/>
        <v>200000</v>
      </c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</row>
    <row r="960" spans="1:39">
      <c r="A960" s="92"/>
      <c r="B960" s="98"/>
      <c r="C960" s="100"/>
      <c r="D960" s="100"/>
      <c r="E960" s="109"/>
      <c r="F960" s="109"/>
      <c r="G960" s="114">
        <f t="shared" si="14"/>
        <v>200000</v>
      </c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</row>
    <row r="961" spans="1:39">
      <c r="A961" s="92"/>
      <c r="B961" s="98"/>
      <c r="C961" s="100"/>
      <c r="D961" s="100"/>
      <c r="E961" s="109"/>
      <c r="F961" s="109"/>
      <c r="G961" s="114">
        <f t="shared" si="14"/>
        <v>200000</v>
      </c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  <c r="AF961" s="94"/>
      <c r="AG961" s="94"/>
      <c r="AH961" s="94"/>
      <c r="AI961" s="94"/>
      <c r="AJ961" s="94"/>
      <c r="AK961" s="94"/>
      <c r="AL961" s="94"/>
      <c r="AM961" s="94"/>
    </row>
    <row r="962" spans="1:39">
      <c r="A962" s="92"/>
      <c r="B962" s="98"/>
      <c r="C962" s="100"/>
      <c r="D962" s="100"/>
      <c r="E962" s="109"/>
      <c r="F962" s="109"/>
      <c r="G962" s="114">
        <f t="shared" si="14"/>
        <v>200000</v>
      </c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</row>
    <row r="963" spans="1:39">
      <c r="A963" s="92"/>
      <c r="B963" s="98"/>
      <c r="C963" s="100"/>
      <c r="D963" s="100"/>
      <c r="E963" s="109"/>
      <c r="F963" s="109"/>
      <c r="G963" s="114">
        <f t="shared" si="14"/>
        <v>200000</v>
      </c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</row>
    <row r="964" spans="1:39">
      <c r="A964" s="92"/>
      <c r="B964" s="98"/>
      <c r="C964" s="100"/>
      <c r="D964" s="100"/>
      <c r="E964" s="109"/>
      <c r="F964" s="109"/>
      <c r="G964" s="114">
        <f t="shared" si="14"/>
        <v>200000</v>
      </c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</row>
    <row r="965" spans="1:39">
      <c r="A965" s="92"/>
      <c r="B965" s="98"/>
      <c r="C965" s="100"/>
      <c r="D965" s="100"/>
      <c r="E965" s="109"/>
      <c r="F965" s="109"/>
      <c r="G965" s="114">
        <f t="shared" ref="G965:G1002" si="15">G964+E965-F965</f>
        <v>200000</v>
      </c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</row>
    <row r="966" spans="1:39">
      <c r="A966" s="92"/>
      <c r="B966" s="98"/>
      <c r="C966" s="100"/>
      <c r="D966" s="100"/>
      <c r="E966" s="109"/>
      <c r="F966" s="109"/>
      <c r="G966" s="114">
        <f t="shared" si="15"/>
        <v>200000</v>
      </c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</row>
    <row r="967" spans="1:39">
      <c r="A967" s="92"/>
      <c r="B967" s="98"/>
      <c r="C967" s="100"/>
      <c r="D967" s="100"/>
      <c r="E967" s="109"/>
      <c r="F967" s="109"/>
      <c r="G967" s="114">
        <f t="shared" si="15"/>
        <v>200000</v>
      </c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  <c r="AF967" s="94"/>
      <c r="AG967" s="94"/>
      <c r="AH967" s="94"/>
      <c r="AI967" s="94"/>
      <c r="AJ967" s="94"/>
      <c r="AK967" s="94"/>
      <c r="AL967" s="94"/>
      <c r="AM967" s="94"/>
    </row>
    <row r="968" spans="1:39">
      <c r="A968" s="92"/>
      <c r="B968" s="98"/>
      <c r="C968" s="100"/>
      <c r="D968" s="100"/>
      <c r="E968" s="109"/>
      <c r="F968" s="109"/>
      <c r="G968" s="114">
        <f t="shared" si="15"/>
        <v>200000</v>
      </c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  <c r="AF968" s="94"/>
      <c r="AG968" s="94"/>
      <c r="AH968" s="94"/>
      <c r="AI968" s="94"/>
      <c r="AJ968" s="94"/>
      <c r="AK968" s="94"/>
      <c r="AL968" s="94"/>
      <c r="AM968" s="94"/>
    </row>
    <row r="969" spans="1:39">
      <c r="A969" s="92"/>
      <c r="B969" s="98"/>
      <c r="C969" s="100"/>
      <c r="D969" s="100"/>
      <c r="E969" s="109"/>
      <c r="F969" s="109"/>
      <c r="G969" s="114">
        <f t="shared" si="15"/>
        <v>200000</v>
      </c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  <c r="AF969" s="94"/>
      <c r="AG969" s="94"/>
      <c r="AH969" s="94"/>
      <c r="AI969" s="94"/>
      <c r="AJ969" s="94"/>
      <c r="AK969" s="94"/>
      <c r="AL969" s="94"/>
      <c r="AM969" s="94"/>
    </row>
    <row r="970" spans="1:39">
      <c r="A970" s="92"/>
      <c r="B970" s="98"/>
      <c r="C970" s="100"/>
      <c r="D970" s="100"/>
      <c r="E970" s="109"/>
      <c r="F970" s="109"/>
      <c r="G970" s="114">
        <f t="shared" si="15"/>
        <v>200000</v>
      </c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</row>
    <row r="971" spans="1:39">
      <c r="A971" s="92"/>
      <c r="B971" s="98"/>
      <c r="C971" s="100"/>
      <c r="D971" s="100"/>
      <c r="E971" s="109"/>
      <c r="F971" s="109"/>
      <c r="G971" s="114">
        <f t="shared" si="15"/>
        <v>200000</v>
      </c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</row>
    <row r="972" spans="1:39">
      <c r="A972" s="92"/>
      <c r="B972" s="98"/>
      <c r="C972" s="100"/>
      <c r="D972" s="100"/>
      <c r="E972" s="109"/>
      <c r="F972" s="109"/>
      <c r="G972" s="114">
        <f t="shared" si="15"/>
        <v>200000</v>
      </c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</row>
    <row r="973" spans="1:39">
      <c r="A973" s="92"/>
      <c r="B973" s="98"/>
      <c r="C973" s="100"/>
      <c r="D973" s="100"/>
      <c r="E973" s="109"/>
      <c r="F973" s="109"/>
      <c r="G973" s="114">
        <f t="shared" si="15"/>
        <v>200000</v>
      </c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</row>
    <row r="974" spans="1:39">
      <c r="A974" s="92"/>
      <c r="B974" s="98"/>
      <c r="C974" s="100"/>
      <c r="D974" s="100"/>
      <c r="E974" s="109"/>
      <c r="F974" s="109"/>
      <c r="G974" s="114">
        <f t="shared" si="15"/>
        <v>200000</v>
      </c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</row>
    <row r="975" spans="1:39">
      <c r="A975" s="92"/>
      <c r="B975" s="98"/>
      <c r="C975" s="100"/>
      <c r="D975" s="100"/>
      <c r="E975" s="109"/>
      <c r="F975" s="109"/>
      <c r="G975" s="114">
        <f t="shared" si="15"/>
        <v>200000</v>
      </c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</row>
    <row r="976" spans="1:39">
      <c r="A976" s="92"/>
      <c r="B976" s="98"/>
      <c r="C976" s="100"/>
      <c r="D976" s="100"/>
      <c r="E976" s="109"/>
      <c r="F976" s="109"/>
      <c r="G976" s="114">
        <f t="shared" si="15"/>
        <v>200000</v>
      </c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</row>
    <row r="977" spans="1:39">
      <c r="A977" s="92"/>
      <c r="B977" s="98"/>
      <c r="C977" s="100"/>
      <c r="D977" s="100"/>
      <c r="E977" s="109"/>
      <c r="F977" s="109"/>
      <c r="G977" s="114">
        <f t="shared" si="15"/>
        <v>200000</v>
      </c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</row>
    <row r="978" spans="1:39">
      <c r="A978" s="92"/>
      <c r="B978" s="98"/>
      <c r="C978" s="100"/>
      <c r="D978" s="100"/>
      <c r="E978" s="109"/>
      <c r="F978" s="109"/>
      <c r="G978" s="114">
        <f t="shared" si="15"/>
        <v>200000</v>
      </c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</row>
    <row r="979" spans="1:39">
      <c r="A979" s="92"/>
      <c r="B979" s="98"/>
      <c r="C979" s="100"/>
      <c r="D979" s="100"/>
      <c r="E979" s="109"/>
      <c r="F979" s="109"/>
      <c r="G979" s="114">
        <f t="shared" si="15"/>
        <v>200000</v>
      </c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</row>
    <row r="980" spans="1:39">
      <c r="A980" s="92"/>
      <c r="B980" s="98"/>
      <c r="C980" s="100"/>
      <c r="D980" s="100"/>
      <c r="E980" s="109"/>
      <c r="F980" s="109"/>
      <c r="G980" s="114">
        <f t="shared" si="15"/>
        <v>200000</v>
      </c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</row>
    <row r="981" spans="1:39">
      <c r="A981" s="92"/>
      <c r="B981" s="98"/>
      <c r="C981" s="100"/>
      <c r="D981" s="100"/>
      <c r="E981" s="109"/>
      <c r="F981" s="109"/>
      <c r="G981" s="114">
        <f t="shared" si="15"/>
        <v>200000</v>
      </c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</row>
    <row r="982" spans="1:39">
      <c r="A982" s="92"/>
      <c r="B982" s="98"/>
      <c r="C982" s="100"/>
      <c r="D982" s="100"/>
      <c r="E982" s="109"/>
      <c r="F982" s="109"/>
      <c r="G982" s="114">
        <f t="shared" si="15"/>
        <v>200000</v>
      </c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</row>
    <row r="983" spans="1:39">
      <c r="A983" s="92"/>
      <c r="B983" s="98"/>
      <c r="C983" s="100"/>
      <c r="D983" s="100"/>
      <c r="E983" s="109"/>
      <c r="F983" s="109"/>
      <c r="G983" s="114">
        <f t="shared" si="15"/>
        <v>200000</v>
      </c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</row>
    <row r="984" spans="1:39">
      <c r="A984" s="92"/>
      <c r="B984" s="98"/>
      <c r="C984" s="100"/>
      <c r="D984" s="100"/>
      <c r="E984" s="109"/>
      <c r="F984" s="109"/>
      <c r="G984" s="114">
        <f t="shared" si="15"/>
        <v>200000</v>
      </c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</row>
    <row r="985" spans="1:39">
      <c r="A985" s="92"/>
      <c r="B985" s="98"/>
      <c r="C985" s="100"/>
      <c r="D985" s="100"/>
      <c r="E985" s="109"/>
      <c r="F985" s="109"/>
      <c r="G985" s="114">
        <f t="shared" si="15"/>
        <v>200000</v>
      </c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</row>
    <row r="986" spans="1:39">
      <c r="A986" s="92"/>
      <c r="B986" s="98"/>
      <c r="C986" s="100"/>
      <c r="D986" s="100"/>
      <c r="E986" s="109"/>
      <c r="F986" s="109"/>
      <c r="G986" s="114">
        <f t="shared" si="15"/>
        <v>200000</v>
      </c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</row>
    <row r="987" spans="1:39">
      <c r="A987" s="92"/>
      <c r="B987" s="98"/>
      <c r="C987" s="100"/>
      <c r="D987" s="100"/>
      <c r="E987" s="109"/>
      <c r="F987" s="109"/>
      <c r="G987" s="114">
        <f t="shared" si="15"/>
        <v>200000</v>
      </c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</row>
    <row r="988" spans="1:39">
      <c r="A988" s="92"/>
      <c r="B988" s="98"/>
      <c r="C988" s="100"/>
      <c r="D988" s="100"/>
      <c r="E988" s="109"/>
      <c r="F988" s="109"/>
      <c r="G988" s="114">
        <f t="shared" si="15"/>
        <v>200000</v>
      </c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</row>
    <row r="989" spans="1:39">
      <c r="A989" s="92"/>
      <c r="B989" s="98"/>
      <c r="C989" s="100"/>
      <c r="D989" s="100"/>
      <c r="E989" s="109"/>
      <c r="F989" s="109"/>
      <c r="G989" s="114">
        <f t="shared" si="15"/>
        <v>200000</v>
      </c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</row>
    <row r="990" spans="1:39">
      <c r="A990" s="92"/>
      <c r="B990" s="98"/>
      <c r="C990" s="100"/>
      <c r="D990" s="100"/>
      <c r="E990" s="109"/>
      <c r="F990" s="109"/>
      <c r="G990" s="114">
        <f t="shared" si="15"/>
        <v>200000</v>
      </c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</row>
    <row r="991" spans="1:39">
      <c r="A991" s="92"/>
      <c r="B991" s="98"/>
      <c r="C991" s="100"/>
      <c r="D991" s="100"/>
      <c r="E991" s="109"/>
      <c r="F991" s="109"/>
      <c r="G991" s="114">
        <f t="shared" si="15"/>
        <v>200000</v>
      </c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</row>
    <row r="992" spans="1:39">
      <c r="A992" s="92"/>
      <c r="B992" s="98"/>
      <c r="C992" s="100"/>
      <c r="D992" s="100"/>
      <c r="E992" s="109"/>
      <c r="F992" s="109"/>
      <c r="G992" s="114">
        <f t="shared" si="15"/>
        <v>200000</v>
      </c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</row>
    <row r="993" spans="1:39">
      <c r="A993" s="92"/>
      <c r="B993" s="98"/>
      <c r="C993" s="100"/>
      <c r="D993" s="100"/>
      <c r="E993" s="109"/>
      <c r="F993" s="109"/>
      <c r="G993" s="114">
        <f t="shared" si="15"/>
        <v>200000</v>
      </c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</row>
    <row r="994" spans="1:39">
      <c r="A994" s="92"/>
      <c r="B994" s="98"/>
      <c r="C994" s="100"/>
      <c r="D994" s="100"/>
      <c r="E994" s="109"/>
      <c r="F994" s="109"/>
      <c r="G994" s="114">
        <f t="shared" si="15"/>
        <v>200000</v>
      </c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</row>
    <row r="995" spans="1:39">
      <c r="A995" s="92"/>
      <c r="B995" s="98"/>
      <c r="C995" s="100"/>
      <c r="D995" s="100"/>
      <c r="E995" s="109"/>
      <c r="F995" s="109"/>
      <c r="G995" s="114">
        <f t="shared" si="15"/>
        <v>200000</v>
      </c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</row>
    <row r="996" spans="1:39">
      <c r="A996" s="92"/>
      <c r="B996" s="98"/>
      <c r="C996" s="100"/>
      <c r="D996" s="100"/>
      <c r="E996" s="109"/>
      <c r="F996" s="109"/>
      <c r="G996" s="114">
        <f t="shared" si="15"/>
        <v>200000</v>
      </c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</row>
    <row r="997" spans="1:39">
      <c r="A997" s="92"/>
      <c r="B997" s="98"/>
      <c r="C997" s="100"/>
      <c r="D997" s="100"/>
      <c r="E997" s="109"/>
      <c r="F997" s="109"/>
      <c r="G997" s="114">
        <f t="shared" si="15"/>
        <v>200000</v>
      </c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</row>
    <row r="998" spans="1:39">
      <c r="A998" s="92"/>
      <c r="B998" s="98"/>
      <c r="C998" s="100"/>
      <c r="D998" s="100"/>
      <c r="E998" s="109"/>
      <c r="F998" s="109"/>
      <c r="G998" s="114">
        <f t="shared" si="15"/>
        <v>200000</v>
      </c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</row>
    <row r="999" spans="1:39">
      <c r="A999" s="92"/>
      <c r="B999" s="98"/>
      <c r="C999" s="100"/>
      <c r="D999" s="100"/>
      <c r="E999" s="109"/>
      <c r="F999" s="109"/>
      <c r="G999" s="114">
        <f t="shared" si="15"/>
        <v>200000</v>
      </c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</row>
    <row r="1000" spans="1:39">
      <c r="A1000" s="92"/>
      <c r="B1000" s="98"/>
      <c r="C1000" s="100"/>
      <c r="D1000" s="100"/>
      <c r="E1000" s="109"/>
      <c r="F1000" s="109"/>
      <c r="G1000" s="114">
        <f t="shared" si="15"/>
        <v>200000</v>
      </c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</row>
    <row r="1001" spans="1:39">
      <c r="A1001" s="92"/>
      <c r="B1001" s="98"/>
      <c r="C1001" s="100"/>
      <c r="D1001" s="100"/>
      <c r="E1001" s="109"/>
      <c r="F1001" s="109"/>
      <c r="G1001" s="114">
        <f t="shared" si="15"/>
        <v>200000</v>
      </c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</row>
    <row r="1002" spans="1:39">
      <c r="A1002" s="92"/>
      <c r="B1002" s="98"/>
      <c r="C1002" s="100"/>
      <c r="D1002" s="100"/>
      <c r="E1002" s="109"/>
      <c r="F1002" s="109"/>
      <c r="G1002" s="114">
        <f t="shared" si="15"/>
        <v>200000</v>
      </c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</row>
    <row r="1003" spans="1:39" ht="18.75">
      <c r="A1003" s="93"/>
      <c r="B1003" s="99"/>
      <c r="C1003" s="101"/>
      <c r="D1003" s="101"/>
      <c r="E1003" s="110"/>
      <c r="F1003" s="110"/>
      <c r="G1003" s="115">
        <f>G1000+E1003-F1003</f>
        <v>200000</v>
      </c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</row>
    <row r="1004" spans="1:39">
      <c r="A1004" s="94"/>
      <c r="B1004" s="94"/>
      <c r="C1004" s="94"/>
      <c r="D1004" s="105" t="s">
        <v>51</v>
      </c>
      <c r="E1004" s="111">
        <f>SUM(E4:E1003)</f>
        <v>200000</v>
      </c>
      <c r="F1004" s="111">
        <f>SUM(F4:F1003)</f>
        <v>0</v>
      </c>
      <c r="G1004" s="111">
        <f>G1003</f>
        <v>200000</v>
      </c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</row>
    <row r="1005" spans="1:39">
      <c r="A1005" s="94"/>
      <c r="B1005" s="94"/>
      <c r="C1005" s="94"/>
      <c r="D1005" s="94"/>
      <c r="E1005" s="106"/>
      <c r="F1005" s="106"/>
      <c r="G1005" s="106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4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</row>
  </sheetData>
  <mergeCells count="6">
    <mergeCell ref="B2:C2"/>
    <mergeCell ref="A2:A3"/>
    <mergeCell ref="D2:D3"/>
    <mergeCell ref="E2:E3"/>
    <mergeCell ref="F2:F3"/>
    <mergeCell ref="G2:G3"/>
  </mergeCells>
  <phoneticPr fontId="1"/>
  <pageMargins left="0.7" right="0.7" top="0.75" bottom="0.75" header="0.3" footer="0.3"/>
  <pageSetup paperSize="9" fitToWidth="1" fitToHeight="1" orientation="portrait" usePrinterDefaults="1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0" showInputMessage="1" showErrorMessage="1">
          <x14:formula1>
            <xm:f>カスタマイズ!$I$51:$I$416</xm:f>
          </x14:formula1>
          <xm:sqref>A4:A1003</xm:sqref>
        </x14:dataValidation>
        <x14:dataValidation type="list" allowBlank="1" showDropDown="0" showInputMessage="1" showErrorMessage="1">
          <x14:formula1>
            <xm:f>カスタマイズ!$I$9:$I$21</xm:f>
          </x14:formula1>
          <xm:sqref>B4:B1003</xm:sqref>
        </x14:dataValidation>
        <x14:dataValidation type="list" allowBlank="1" showDropDown="0" showInputMessage="1" showErrorMessage="1">
          <x14:formula1>
            <xm:f>カスタマイズ!$I$22:$I$50</xm:f>
          </x14:formula1>
          <xm:sqref>C4:C1003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B1:K80"/>
  <sheetViews>
    <sheetView view="pageBreakPreview" zoomScale="90" zoomScaleSheetLayoutView="90" workbookViewId="0">
      <selection activeCell="C27" sqref="C27"/>
    </sheetView>
  </sheetViews>
  <sheetFormatPr defaultRowHeight="18"/>
  <cols>
    <col min="1" max="1" width="1.58203125" customWidth="1"/>
    <col min="2" max="2" width="10.75" customWidth="1"/>
    <col min="3" max="3" width="13.5" bestFit="1" customWidth="1"/>
    <col min="4" max="4" width="6.83203125" customWidth="1"/>
    <col min="5" max="5" width="5.33203125" customWidth="1"/>
    <col min="6" max="6" width="6.58203125" style="117" customWidth="1"/>
    <col min="7" max="7" width="5.58203125" style="117" customWidth="1"/>
    <col min="8" max="8" width="4.58203125" customWidth="1"/>
    <col min="9" max="9" width="7.58203125" customWidth="1"/>
    <col min="10" max="10" width="28.25" customWidth="1"/>
    <col min="11" max="11" width="1.58203125" customWidth="1"/>
  </cols>
  <sheetData>
    <row r="1" spans="2:10">
      <c r="B1" s="118" t="str">
        <f>IF(カスタマイズ!C5="",カスタマイズ!B5&amp;"　　年度"&amp;"　"&amp;カスタマイズ!F5&amp;"自治会　収支決算書",カスタマイズ!B5&amp;カスタマイズ!C5&amp;"年度"&amp;"　"&amp;カスタマイズ!F5&amp;"自治会　収支決算書")</f>
        <v>令和6年度　宮崎自治会　収支決算書</v>
      </c>
      <c r="C1" s="118"/>
      <c r="D1" s="118"/>
      <c r="E1" s="118"/>
      <c r="F1" s="118"/>
      <c r="G1" s="118"/>
      <c r="H1" s="118"/>
      <c r="I1" s="118"/>
      <c r="J1" s="118"/>
    </row>
    <row r="2" spans="2:10">
      <c r="B2" s="119">
        <f>IF(カスタマイズ!K5="","",カスタマイズ!K5)</f>
        <v>45383</v>
      </c>
      <c r="C2" s="119"/>
      <c r="D2" s="119"/>
      <c r="E2" s="119"/>
      <c r="F2" s="159"/>
      <c r="G2" s="170" t="s">
        <v>12</v>
      </c>
      <c r="H2" s="119">
        <f>IF(カスタマイズ!M5="","",カスタマイズ!M5)</f>
        <v>45747</v>
      </c>
      <c r="I2" s="119"/>
      <c r="J2" s="119"/>
    </row>
    <row r="3" spans="2:10" ht="14" customHeight="1">
      <c r="B3" s="94"/>
      <c r="C3" s="94"/>
      <c r="D3" s="94"/>
      <c r="E3" s="94"/>
      <c r="F3" s="140"/>
      <c r="G3" s="140"/>
      <c r="H3" s="94"/>
      <c r="I3" s="94"/>
      <c r="J3" s="94"/>
    </row>
    <row r="4" spans="2:10" ht="15" customHeight="1">
      <c r="B4" s="94" t="s">
        <v>57</v>
      </c>
      <c r="C4" s="94"/>
      <c r="D4" s="94"/>
      <c r="E4" s="94"/>
      <c r="F4" s="140"/>
      <c r="G4" s="140"/>
      <c r="H4" s="94"/>
      <c r="I4" s="94"/>
      <c r="J4" s="94"/>
    </row>
    <row r="5" spans="2:10" ht="15" customHeight="1">
      <c r="B5" s="120" t="s">
        <v>13</v>
      </c>
      <c r="C5" s="131"/>
      <c r="D5" s="141" t="s">
        <v>18</v>
      </c>
      <c r="E5" s="153"/>
      <c r="F5" s="141" t="s">
        <v>44</v>
      </c>
      <c r="G5" s="153"/>
      <c r="H5" s="141" t="s">
        <v>29</v>
      </c>
      <c r="I5" s="153"/>
      <c r="J5" s="191" t="s">
        <v>26</v>
      </c>
    </row>
    <row r="6" spans="2:10" ht="25.5" customHeight="1">
      <c r="B6" s="121" t="str">
        <f>IF(カスタマイズ!$G9="","",カスタマイズ!$G9)</f>
        <v>繰越金</v>
      </c>
      <c r="C6" s="132"/>
      <c r="D6" s="142">
        <f>カスタマイズ!K9</f>
        <v>0</v>
      </c>
      <c r="E6" s="142"/>
      <c r="F6" s="160">
        <f>SUMIF(本年度出納帳!$B$4:$B$1003,カスタマイズ!I9,本年度出納帳!$E$4:$E$1003)</f>
        <v>200000</v>
      </c>
      <c r="G6" s="171"/>
      <c r="H6" s="142">
        <f t="shared" ref="H6:H18" si="0">D6-F6</f>
        <v>-200000</v>
      </c>
      <c r="I6" s="142"/>
      <c r="J6" s="192"/>
    </row>
    <row r="7" spans="2:10" ht="25.5" customHeight="1">
      <c r="B7" s="121" t="str">
        <f>IF(カスタマイズ!$G10="","",カスタマイズ!$G10)</f>
        <v>自治会費</v>
      </c>
      <c r="C7" s="132"/>
      <c r="D7" s="143">
        <f>カスタマイズ!K10</f>
        <v>0</v>
      </c>
      <c r="E7" s="143"/>
      <c r="F7" s="161">
        <f>SUMIF(本年度出納帳!$B$4:$B$1003,カスタマイズ!I10,本年度出納帳!$E$4:$E$1003)</f>
        <v>0</v>
      </c>
      <c r="G7" s="172"/>
      <c r="H7" s="182">
        <f t="shared" si="0"/>
        <v>0</v>
      </c>
      <c r="I7" s="182"/>
      <c r="J7" s="193"/>
    </row>
    <row r="8" spans="2:10" ht="25.5" customHeight="1">
      <c r="B8" s="121" t="str">
        <f>IF(カスタマイズ!$G11="","",カスタマイズ!$G11)</f>
        <v>市自治会補助金</v>
      </c>
      <c r="C8" s="132"/>
      <c r="D8" s="143">
        <f>カスタマイズ!K11</f>
        <v>0</v>
      </c>
      <c r="E8" s="143"/>
      <c r="F8" s="161">
        <f>SUMIF(本年度出納帳!$B$4:$B$1003,カスタマイズ!I11,本年度出納帳!$E$4:$E$1003)</f>
        <v>0</v>
      </c>
      <c r="G8" s="172"/>
      <c r="H8" s="182">
        <f t="shared" si="0"/>
        <v>0</v>
      </c>
      <c r="I8" s="182"/>
      <c r="J8" s="193"/>
    </row>
    <row r="9" spans="2:10" ht="25.5" customHeight="1">
      <c r="B9" s="121" t="str">
        <f>IF(カスタマイズ!$G12="","",カスタマイズ!$G12)</f>
        <v>市防犯灯補助金</v>
      </c>
      <c r="C9" s="132"/>
      <c r="D9" s="143">
        <f>カスタマイズ!K12</f>
        <v>0</v>
      </c>
      <c r="E9" s="143"/>
      <c r="F9" s="161">
        <f>SUMIF(本年度出納帳!$B$4:$B$1003,カスタマイズ!I12,本年度出納帳!$E$4:$E$1003)</f>
        <v>0</v>
      </c>
      <c r="G9" s="172"/>
      <c r="H9" s="182">
        <f t="shared" si="0"/>
        <v>0</v>
      </c>
      <c r="I9" s="182"/>
      <c r="J9" s="193"/>
    </row>
    <row r="10" spans="2:10" ht="25.5" customHeight="1">
      <c r="B10" s="121" t="str">
        <f>IF(カスタマイズ!$G13="","",カスタマイズ!$G13)</f>
        <v>市自治公民館運営費補助金</v>
      </c>
      <c r="C10" s="132"/>
      <c r="D10" s="143">
        <f>カスタマイズ!K13</f>
        <v>0</v>
      </c>
      <c r="E10" s="143"/>
      <c r="F10" s="161">
        <f>SUMIF(本年度出納帳!$B$4:$B$1003,カスタマイズ!I13,本年度出納帳!$E$4:$E$1003)</f>
        <v>0</v>
      </c>
      <c r="G10" s="172"/>
      <c r="H10" s="182">
        <f t="shared" si="0"/>
        <v>0</v>
      </c>
      <c r="I10" s="182"/>
      <c r="J10" s="194"/>
    </row>
    <row r="11" spans="2:10" ht="25.5" customHeight="1">
      <c r="B11" s="121" t="str">
        <f>IF(カスタマイズ!$G14="","",カスタマイズ!$G14)</f>
        <v>寄付金</v>
      </c>
      <c r="C11" s="132"/>
      <c r="D11" s="143">
        <f>カスタマイズ!K14</f>
        <v>0</v>
      </c>
      <c r="E11" s="143"/>
      <c r="F11" s="161">
        <f>SUMIF(本年度出納帳!$B$4:$B$1003,カスタマイズ!I14,本年度出納帳!$E$4:$E$1003)</f>
        <v>0</v>
      </c>
      <c r="G11" s="172"/>
      <c r="H11" s="182">
        <f t="shared" si="0"/>
        <v>0</v>
      </c>
      <c r="I11" s="182"/>
      <c r="J11" s="194"/>
    </row>
    <row r="12" spans="2:10" ht="25.5" customHeight="1">
      <c r="B12" s="121" t="str">
        <f>IF(カスタマイズ!$G15="","",カスタマイズ!$G15)</f>
        <v>積立金</v>
      </c>
      <c r="C12" s="132"/>
      <c r="D12" s="143">
        <f>カスタマイズ!K15</f>
        <v>0</v>
      </c>
      <c r="E12" s="143"/>
      <c r="F12" s="161">
        <f>SUMIF(本年度出納帳!$B$4:$B$1003,カスタマイズ!I15,本年度出納帳!$E$4:$E$1003)</f>
        <v>0</v>
      </c>
      <c r="G12" s="172"/>
      <c r="H12" s="182">
        <f t="shared" si="0"/>
        <v>0</v>
      </c>
      <c r="I12" s="182"/>
      <c r="J12" s="194"/>
    </row>
    <row r="13" spans="2:10" ht="25.5" customHeight="1">
      <c r="B13" s="121" t="str">
        <f>IF(カスタマイズ!$G16="","",カスタマイズ!$G16)</f>
        <v>事業収入</v>
      </c>
      <c r="C13" s="132"/>
      <c r="D13" s="143">
        <f>カスタマイズ!K16</f>
        <v>0</v>
      </c>
      <c r="E13" s="143"/>
      <c r="F13" s="161">
        <f>SUMIF(本年度出納帳!$B$4:$B$1003,カスタマイズ!I16,本年度出納帳!$E$4:$E$1003)</f>
        <v>0</v>
      </c>
      <c r="G13" s="172"/>
      <c r="H13" s="182">
        <f t="shared" si="0"/>
        <v>0</v>
      </c>
      <c r="I13" s="182"/>
      <c r="J13" s="194"/>
    </row>
    <row r="14" spans="2:10" ht="25.5" customHeight="1">
      <c r="B14" s="121" t="str">
        <f>IF(カスタマイズ!$G17="","",カスタマイズ!$G17)</f>
        <v>委託費</v>
      </c>
      <c r="C14" s="132"/>
      <c r="D14" s="143">
        <f>カスタマイズ!K17</f>
        <v>0</v>
      </c>
      <c r="E14" s="143"/>
      <c r="F14" s="161">
        <f>SUMIF(本年度出納帳!$B$4:$B$1003,カスタマイズ!I17,本年度出納帳!$E$4:$E$1003)</f>
        <v>0</v>
      </c>
      <c r="G14" s="172"/>
      <c r="H14" s="182">
        <f t="shared" si="0"/>
        <v>0</v>
      </c>
      <c r="I14" s="182"/>
      <c r="J14" s="194"/>
    </row>
    <row r="15" spans="2:10" ht="25.5" customHeight="1">
      <c r="B15" s="121" t="str">
        <f>IF(カスタマイズ!$G18="","",カスタマイズ!$G18)</f>
        <v>雑収入</v>
      </c>
      <c r="C15" s="132"/>
      <c r="D15" s="143">
        <f>カスタマイズ!K18</f>
        <v>0</v>
      </c>
      <c r="E15" s="143"/>
      <c r="F15" s="161">
        <f>SUMIF(本年度出納帳!$B$4:$B$1003,カスタマイズ!I18,本年度出納帳!$E$4:$E$1003)</f>
        <v>0</v>
      </c>
      <c r="G15" s="172"/>
      <c r="H15" s="182">
        <f t="shared" si="0"/>
        <v>0</v>
      </c>
      <c r="I15" s="182"/>
      <c r="J15" s="194"/>
    </row>
    <row r="16" spans="2:10" ht="25.5" customHeight="1">
      <c r="B16" s="121" t="str">
        <f>IF(カスタマイズ!$G19="","",カスタマイズ!$G19)</f>
        <v/>
      </c>
      <c r="C16" s="132"/>
      <c r="D16" s="143">
        <f>カスタマイズ!K19</f>
        <v>0</v>
      </c>
      <c r="E16" s="143"/>
      <c r="F16" s="161">
        <f>SUMIF(本年度出納帳!$B$4:$B$1003,カスタマイズ!I19,本年度出納帳!$E$4:$E$1003)</f>
        <v>0</v>
      </c>
      <c r="G16" s="172"/>
      <c r="H16" s="182">
        <f t="shared" si="0"/>
        <v>0</v>
      </c>
      <c r="I16" s="182"/>
      <c r="J16" s="194"/>
    </row>
    <row r="17" spans="2:10" ht="25.5" customHeight="1">
      <c r="B17" s="121" t="str">
        <f>IF(カスタマイズ!$G20="","",カスタマイズ!$G20)</f>
        <v/>
      </c>
      <c r="C17" s="132"/>
      <c r="D17" s="143">
        <f>カスタマイズ!K20</f>
        <v>0</v>
      </c>
      <c r="E17" s="143"/>
      <c r="F17" s="161">
        <f>SUMIF(本年度出納帳!$B$4:$B$1003,カスタマイズ!I20,本年度出納帳!$E$4:$E$1003)</f>
        <v>0</v>
      </c>
      <c r="G17" s="172"/>
      <c r="H17" s="182">
        <f t="shared" si="0"/>
        <v>0</v>
      </c>
      <c r="I17" s="182"/>
      <c r="J17" s="194"/>
    </row>
    <row r="18" spans="2:10" ht="25.5" customHeight="1">
      <c r="B18" s="122" t="str">
        <f>IF(カスタマイズ!$G21="","",カスタマイズ!$G21)</f>
        <v/>
      </c>
      <c r="C18" s="133"/>
      <c r="D18" s="144">
        <f>カスタマイズ!K21</f>
        <v>0</v>
      </c>
      <c r="E18" s="144"/>
      <c r="F18" s="162">
        <f>SUMIF(本年度出納帳!$B$4:$B$1003,カスタマイズ!I21,本年度出納帳!$E$4:$E$1003)</f>
        <v>0</v>
      </c>
      <c r="G18" s="173"/>
      <c r="H18" s="183">
        <f t="shared" si="0"/>
        <v>0</v>
      </c>
      <c r="I18" s="183"/>
      <c r="J18" s="195"/>
    </row>
    <row r="19" spans="2:10" ht="15" customHeight="1">
      <c r="B19" s="123" t="s">
        <v>20</v>
      </c>
      <c r="C19" s="134"/>
      <c r="D19" s="145">
        <f>SUM(D6:D18)</f>
        <v>0</v>
      </c>
      <c r="E19" s="154"/>
      <c r="F19" s="163">
        <f>SUM(F6:G18)</f>
        <v>200000</v>
      </c>
      <c r="G19" s="174"/>
      <c r="H19" s="184">
        <f>ABS(D19-F19)</f>
        <v>200000</v>
      </c>
      <c r="I19" s="189"/>
      <c r="J19" s="196"/>
    </row>
    <row r="20" spans="2:10" ht="12" customHeight="1">
      <c r="B20" s="124"/>
      <c r="C20" s="124"/>
      <c r="D20" s="124"/>
      <c r="E20" s="116"/>
      <c r="F20" s="164"/>
      <c r="G20" s="164"/>
      <c r="H20" s="116"/>
      <c r="I20" s="116"/>
      <c r="J20" s="116"/>
    </row>
    <row r="21" spans="2:10" ht="15" customHeight="1">
      <c r="B21" s="94" t="s">
        <v>17</v>
      </c>
      <c r="C21" s="94"/>
      <c r="D21" s="94"/>
      <c r="E21" s="94"/>
      <c r="F21" s="140"/>
      <c r="G21" s="140"/>
      <c r="H21" s="94"/>
      <c r="I21" s="94"/>
      <c r="J21" s="94"/>
    </row>
    <row r="22" spans="2:10" ht="15" customHeight="1">
      <c r="B22" s="120" t="s">
        <v>13</v>
      </c>
      <c r="C22" s="131"/>
      <c r="D22" s="141" t="s">
        <v>58</v>
      </c>
      <c r="E22" s="153"/>
      <c r="F22" s="141" t="s">
        <v>59</v>
      </c>
      <c r="G22" s="153"/>
      <c r="H22" s="141" t="s">
        <v>29</v>
      </c>
      <c r="I22" s="153"/>
      <c r="J22" s="191" t="s">
        <v>26</v>
      </c>
    </row>
    <row r="23" spans="2:10" ht="25.5" customHeight="1">
      <c r="B23" s="125" t="str">
        <f>IF(カスタマイズ!$G22="","",カスタマイズ!$G22)</f>
        <v>会議費</v>
      </c>
      <c r="C23" s="135" t="str">
        <f>IF(カスタマイズ!$H22="","",カスタマイズ!$H22)</f>
        <v/>
      </c>
      <c r="D23" s="146">
        <f>カスタマイズ!K22</f>
        <v>0</v>
      </c>
      <c r="E23" s="146"/>
      <c r="F23" s="165">
        <f>SUMIF(本年度出納帳!$C$4:$C$1003,カスタマイズ!I22,本年度出納帳!$F$4:$F$1003)</f>
        <v>0</v>
      </c>
      <c r="G23" s="175"/>
      <c r="H23" s="142">
        <f t="shared" ref="H23:H52" si="1">D23-F23</f>
        <v>0</v>
      </c>
      <c r="I23" s="142"/>
      <c r="J23" s="197"/>
    </row>
    <row r="24" spans="2:10" ht="25.5" customHeight="1">
      <c r="B24" s="126" t="str">
        <f>IF(カスタマイズ!$G23="","",カスタマイズ!$G23)</f>
        <v>事業費</v>
      </c>
      <c r="C24" s="136" t="str">
        <f>IF(カスタマイズ!$H23="","",カスタマイズ!$H23)</f>
        <v>研修会費</v>
      </c>
      <c r="D24" s="147">
        <f>カスタマイズ!K23</f>
        <v>0</v>
      </c>
      <c r="E24" s="147"/>
      <c r="F24" s="166">
        <f>SUMIF(本年度出納帳!$C$4:$C$1003,カスタマイズ!$I23,本年度出納帳!$F$4:$F$1003)</f>
        <v>0</v>
      </c>
      <c r="G24" s="176"/>
      <c r="H24" s="182">
        <f t="shared" si="1"/>
        <v>0</v>
      </c>
      <c r="I24" s="182"/>
      <c r="J24" s="198"/>
    </row>
    <row r="25" spans="2:10" ht="25.5" customHeight="1">
      <c r="B25" s="126" t="str">
        <f>IF(カスタマイズ!$G24="","",カスタマイズ!$G24)</f>
        <v/>
      </c>
      <c r="C25" s="136" t="str">
        <f>IF(カスタマイズ!$H24="","",カスタマイズ!$H24)</f>
        <v>敬老会費</v>
      </c>
      <c r="D25" s="147">
        <f>カスタマイズ!K24</f>
        <v>0</v>
      </c>
      <c r="E25" s="147"/>
      <c r="F25" s="166">
        <f>SUMIF(本年度出納帳!$C$4:$C$1003,カスタマイズ!$I24,本年度出納帳!$F$4:$F$1003)</f>
        <v>0</v>
      </c>
      <c r="G25" s="176"/>
      <c r="H25" s="182">
        <f t="shared" si="1"/>
        <v>0</v>
      </c>
      <c r="I25" s="182"/>
      <c r="J25" s="198"/>
    </row>
    <row r="26" spans="2:10" ht="25.5" customHeight="1">
      <c r="B26" s="126" t="str">
        <f>IF(カスタマイズ!$G25="","",カスタマイズ!$G25)</f>
        <v/>
      </c>
      <c r="C26" s="136" t="str">
        <f>IF(カスタマイズ!$H25="","",カスタマイズ!$H25)</f>
        <v>体育会費</v>
      </c>
      <c r="D26" s="147">
        <f>カスタマイズ!K25</f>
        <v>0</v>
      </c>
      <c r="E26" s="147"/>
      <c r="F26" s="166">
        <f>SUMIF(本年度出納帳!$C$4:$C$1003,カスタマイズ!$I25,本年度出納帳!$F$4:$F$1003)</f>
        <v>0</v>
      </c>
      <c r="G26" s="176"/>
      <c r="H26" s="182">
        <f t="shared" si="1"/>
        <v>0</v>
      </c>
      <c r="I26" s="182"/>
      <c r="J26" s="198"/>
    </row>
    <row r="27" spans="2:10" ht="25.5" customHeight="1">
      <c r="B27" s="126" t="str">
        <f>IF(カスタマイズ!$G26="","",カスタマイズ!$G26)</f>
        <v/>
      </c>
      <c r="C27" s="136" t="str">
        <f>IF(カスタマイズ!$H26="","",カスタマイズ!$H26)</f>
        <v/>
      </c>
      <c r="D27" s="147">
        <f>カスタマイズ!K26</f>
        <v>0</v>
      </c>
      <c r="E27" s="147"/>
      <c r="F27" s="166">
        <f>SUMIF(本年度出納帳!$C$4:$C$1003,カスタマイズ!$I26,本年度出納帳!$F$4:$F$1003)</f>
        <v>0</v>
      </c>
      <c r="G27" s="176"/>
      <c r="H27" s="182">
        <f t="shared" si="1"/>
        <v>0</v>
      </c>
      <c r="I27" s="182"/>
      <c r="J27" s="198"/>
    </row>
    <row r="28" spans="2:10" ht="25.5" customHeight="1">
      <c r="B28" s="126" t="str">
        <f>IF(カスタマイズ!$G27="","",カスタマイズ!$G27)</f>
        <v/>
      </c>
      <c r="C28" s="136" t="str">
        <f>IF(カスタマイズ!$H27="","",カスタマイズ!$H27)</f>
        <v/>
      </c>
      <c r="D28" s="147">
        <f>カスタマイズ!K27</f>
        <v>0</v>
      </c>
      <c r="E28" s="147"/>
      <c r="F28" s="166">
        <f>SUMIF(本年度出納帳!$C$4:$C$1003,カスタマイズ!$I27,本年度出納帳!$F$4:$F$1003)</f>
        <v>0</v>
      </c>
      <c r="G28" s="176"/>
      <c r="H28" s="182">
        <f t="shared" si="1"/>
        <v>0</v>
      </c>
      <c r="I28" s="182"/>
      <c r="J28" s="198"/>
    </row>
    <row r="29" spans="2:10" ht="25.5" customHeight="1">
      <c r="B29" s="126" t="str">
        <f>IF(カスタマイズ!$G28="","",カスタマイズ!$G28)</f>
        <v>水道光熱費</v>
      </c>
      <c r="C29" s="136" t="str">
        <f>IF(カスタマイズ!$H28="","",カスタマイズ!$H28)</f>
        <v>水道費</v>
      </c>
      <c r="D29" s="147">
        <f>カスタマイズ!K28</f>
        <v>0</v>
      </c>
      <c r="E29" s="147"/>
      <c r="F29" s="166">
        <f>SUMIF(本年度出納帳!$C$4:$C$1003,カスタマイズ!$I28,本年度出納帳!$F$4:$F$1003)</f>
        <v>0</v>
      </c>
      <c r="G29" s="176"/>
      <c r="H29" s="182">
        <f t="shared" si="1"/>
        <v>0</v>
      </c>
      <c r="I29" s="182"/>
      <c r="J29" s="198"/>
    </row>
    <row r="30" spans="2:10" ht="25.5" customHeight="1">
      <c r="B30" s="126" t="str">
        <f>IF(カスタマイズ!$G29="","",カスタマイズ!$G29)</f>
        <v/>
      </c>
      <c r="C30" s="136" t="str">
        <f>IF(カスタマイズ!$H29="","",カスタマイズ!$H29)</f>
        <v>ガス代</v>
      </c>
      <c r="D30" s="147">
        <f>カスタマイズ!K29</f>
        <v>0</v>
      </c>
      <c r="E30" s="147"/>
      <c r="F30" s="166">
        <f>SUMIF(本年度出納帳!$C$4:$C$1003,カスタマイズ!$I29,本年度出納帳!$F$4:$F$1003)</f>
        <v>0</v>
      </c>
      <c r="G30" s="176"/>
      <c r="H30" s="182">
        <f t="shared" si="1"/>
        <v>0</v>
      </c>
      <c r="I30" s="182"/>
      <c r="J30" s="198"/>
    </row>
    <row r="31" spans="2:10" ht="25.5" customHeight="1">
      <c r="B31" s="126" t="str">
        <f>IF(カスタマイズ!$G30="","",カスタマイズ!$G30)</f>
        <v/>
      </c>
      <c r="C31" s="136" t="str">
        <f>IF(カスタマイズ!$H30="","",カスタマイズ!$H30)</f>
        <v>電気代</v>
      </c>
      <c r="D31" s="147">
        <f>カスタマイズ!K30</f>
        <v>0</v>
      </c>
      <c r="E31" s="147"/>
      <c r="F31" s="166">
        <f>SUMIF(本年度出納帳!$C$4:$C$1003,カスタマイズ!$I30,本年度出納帳!$F$4:$F$1003)</f>
        <v>0</v>
      </c>
      <c r="G31" s="176"/>
      <c r="H31" s="182">
        <f t="shared" si="1"/>
        <v>0</v>
      </c>
      <c r="I31" s="182"/>
      <c r="J31" s="198"/>
    </row>
    <row r="32" spans="2:10" ht="25.5" customHeight="1">
      <c r="B32" s="126" t="str">
        <f>IF(カスタマイズ!$G31="","",カスタマイズ!$G31)</f>
        <v/>
      </c>
      <c r="C32" s="136" t="str">
        <f>IF(カスタマイズ!$H31="","",カスタマイズ!$H31)</f>
        <v>防犯灯代</v>
      </c>
      <c r="D32" s="147">
        <f>カスタマイズ!K31</f>
        <v>0</v>
      </c>
      <c r="E32" s="147"/>
      <c r="F32" s="166">
        <f>SUMIF(本年度出納帳!$C$4:$C$1003,カスタマイズ!$I31,本年度出納帳!$F$4:$F$1003)</f>
        <v>0</v>
      </c>
      <c r="G32" s="176"/>
      <c r="H32" s="182">
        <f t="shared" si="1"/>
        <v>0</v>
      </c>
      <c r="I32" s="182"/>
      <c r="J32" s="198"/>
    </row>
    <row r="33" spans="2:10" ht="25.5" customHeight="1">
      <c r="B33" s="126" t="str">
        <f>IF(カスタマイズ!$G32="","",カスタマイズ!$G32)</f>
        <v>役員報酬</v>
      </c>
      <c r="C33" s="136" t="str">
        <f>IF(カスタマイズ!$H32="","",カスタマイズ!$H32)</f>
        <v/>
      </c>
      <c r="D33" s="147">
        <f>カスタマイズ!K32</f>
        <v>0</v>
      </c>
      <c r="E33" s="147"/>
      <c r="F33" s="166">
        <f>SUMIF(本年度出納帳!$C$4:$C$1003,カスタマイズ!$I32,本年度出納帳!$F$4:$F$1003)</f>
        <v>0</v>
      </c>
      <c r="G33" s="176"/>
      <c r="H33" s="182">
        <f t="shared" si="1"/>
        <v>0</v>
      </c>
      <c r="I33" s="182"/>
      <c r="J33" s="198"/>
    </row>
    <row r="34" spans="2:10" ht="25.5" customHeight="1">
      <c r="B34" s="126" t="str">
        <f>IF(カスタマイズ!$G33="","",カスタマイズ!$G33)</f>
        <v>交際費</v>
      </c>
      <c r="C34" s="136" t="str">
        <f>IF(カスタマイズ!$H33="","",カスタマイズ!$H33)</f>
        <v/>
      </c>
      <c r="D34" s="147">
        <f>カスタマイズ!K33</f>
        <v>0</v>
      </c>
      <c r="E34" s="147"/>
      <c r="F34" s="166">
        <f>SUMIF(本年度出納帳!$C$4:$C$1003,カスタマイズ!$I33,本年度出納帳!$F$4:$F$1003)</f>
        <v>0</v>
      </c>
      <c r="G34" s="176"/>
      <c r="H34" s="182">
        <f t="shared" si="1"/>
        <v>0</v>
      </c>
      <c r="I34" s="182"/>
      <c r="J34" s="198"/>
    </row>
    <row r="35" spans="2:10" ht="25.5" customHeight="1">
      <c r="B35" s="126" t="str">
        <f>IF(カスタマイズ!$G34="","",カスタマイズ!$G34)</f>
        <v>需要費</v>
      </c>
      <c r="C35" s="136" t="str">
        <f>IF(カスタマイズ!$H34="","",カスタマイズ!$H34)</f>
        <v>消耗品費</v>
      </c>
      <c r="D35" s="147">
        <f>カスタマイズ!K34</f>
        <v>0</v>
      </c>
      <c r="E35" s="147"/>
      <c r="F35" s="166">
        <f>SUMIF(本年度出納帳!$C$4:$C$1003,カスタマイズ!$I34,本年度出納帳!$F$4:$F$1003)</f>
        <v>0</v>
      </c>
      <c r="G35" s="176"/>
      <c r="H35" s="182">
        <f t="shared" si="1"/>
        <v>0</v>
      </c>
      <c r="I35" s="182"/>
      <c r="J35" s="198"/>
    </row>
    <row r="36" spans="2:10" ht="25.5" customHeight="1">
      <c r="B36" s="126" t="str">
        <f>IF(カスタマイズ!$G35="","",カスタマイズ!$G35)</f>
        <v>役務費</v>
      </c>
      <c r="C36" s="136" t="str">
        <f>IF(カスタマイズ!$H35="","",カスタマイズ!$H35)</f>
        <v>通信運搬費</v>
      </c>
      <c r="D36" s="147">
        <f>カスタマイズ!K35</f>
        <v>0</v>
      </c>
      <c r="E36" s="147"/>
      <c r="F36" s="166">
        <f>SUMIF(本年度出納帳!$C$4:$C$1003,カスタマイズ!$I35,本年度出納帳!$F$4:$F$1003)</f>
        <v>0</v>
      </c>
      <c r="G36" s="176"/>
      <c r="H36" s="182">
        <f t="shared" si="1"/>
        <v>0</v>
      </c>
      <c r="I36" s="182"/>
      <c r="J36" s="198"/>
    </row>
    <row r="37" spans="2:10" ht="25.5" customHeight="1">
      <c r="B37" s="126" t="str">
        <f>IF(カスタマイズ!$G36="","",カスタマイズ!$G36)</f>
        <v>備品購入費</v>
      </c>
      <c r="C37" s="136" t="str">
        <f>IF(カスタマイズ!$H36="","",カスタマイズ!$H36)</f>
        <v/>
      </c>
      <c r="D37" s="147">
        <f>カスタマイズ!K36</f>
        <v>0</v>
      </c>
      <c r="E37" s="147"/>
      <c r="F37" s="166">
        <f>SUMIF(本年度出納帳!$C$4:$C$1003,カスタマイズ!$I36,本年度出納帳!$F$4:$F$1003)</f>
        <v>0</v>
      </c>
      <c r="G37" s="176"/>
      <c r="H37" s="182">
        <f t="shared" si="1"/>
        <v>0</v>
      </c>
      <c r="I37" s="182"/>
      <c r="J37" s="198"/>
    </row>
    <row r="38" spans="2:10" ht="25.5" customHeight="1">
      <c r="B38" s="126" t="str">
        <f>IF(カスタマイズ!$G37="","",カスタマイズ!$G37)</f>
        <v>負担金</v>
      </c>
      <c r="C38" s="136" t="str">
        <f>IF(カスタマイズ!$H37="","",カスタマイズ!$H37)</f>
        <v/>
      </c>
      <c r="D38" s="147">
        <f>カスタマイズ!K37</f>
        <v>0</v>
      </c>
      <c r="E38" s="147"/>
      <c r="F38" s="166">
        <f>SUMIF(本年度出納帳!$C$4:$C$1003,カスタマイズ!$I37,本年度出納帳!$F$4:$F$1003)</f>
        <v>0</v>
      </c>
      <c r="G38" s="176"/>
      <c r="H38" s="182">
        <f t="shared" si="1"/>
        <v>0</v>
      </c>
      <c r="I38" s="182"/>
      <c r="J38" s="198"/>
    </row>
    <row r="39" spans="2:10" ht="25.5" customHeight="1">
      <c r="B39" s="126" t="str">
        <f>IF(カスタマイズ!$G38="","",カスタマイズ!$G38)</f>
        <v>積立金</v>
      </c>
      <c r="C39" s="136" t="str">
        <f>IF(カスタマイズ!$H38="","",カスタマイズ!$H38)</f>
        <v/>
      </c>
      <c r="D39" s="147">
        <f>カスタマイズ!K38</f>
        <v>0</v>
      </c>
      <c r="E39" s="147"/>
      <c r="F39" s="166">
        <f>SUMIF(本年度出納帳!$C$4:$C$1003,カスタマイズ!$I38,本年度出納帳!$F$4:$F$1003)</f>
        <v>0</v>
      </c>
      <c r="G39" s="176"/>
      <c r="H39" s="182">
        <f t="shared" si="1"/>
        <v>0</v>
      </c>
      <c r="I39" s="182"/>
      <c r="J39" s="198"/>
    </row>
    <row r="40" spans="2:10" ht="25.5" customHeight="1">
      <c r="B40" s="126" t="str">
        <f>IF(カスタマイズ!$G39="","",カスタマイズ!$G39)</f>
        <v>寄附金</v>
      </c>
      <c r="C40" s="136" t="str">
        <f>IF(カスタマイズ!$H39="","",カスタマイズ!$H39)</f>
        <v/>
      </c>
      <c r="D40" s="147">
        <f>カスタマイズ!K39</f>
        <v>0</v>
      </c>
      <c r="E40" s="147"/>
      <c r="F40" s="166">
        <f>SUMIF(本年度出納帳!$C$4:$C$1003,カスタマイズ!$I39,本年度出納帳!$F$4:$F$1003)</f>
        <v>0</v>
      </c>
      <c r="G40" s="176"/>
      <c r="H40" s="182">
        <f t="shared" si="1"/>
        <v>0</v>
      </c>
      <c r="I40" s="182"/>
      <c r="J40" s="198"/>
    </row>
    <row r="41" spans="2:10" ht="25.5" customHeight="1">
      <c r="B41" s="126" t="str">
        <f>IF(カスタマイズ!$G40="","",カスタマイズ!$G40)</f>
        <v>使用料及び賃借料</v>
      </c>
      <c r="C41" s="136" t="str">
        <f>IF(カスタマイズ!$H40="","",カスタマイズ!$H40)</f>
        <v/>
      </c>
      <c r="D41" s="147">
        <f>カスタマイズ!K40</f>
        <v>0</v>
      </c>
      <c r="E41" s="147"/>
      <c r="F41" s="166">
        <f>SUMIF(本年度出納帳!$C$4:$C$1003,カスタマイズ!$I40,本年度出納帳!$F$4:$F$1003)</f>
        <v>0</v>
      </c>
      <c r="G41" s="176"/>
      <c r="H41" s="182">
        <f t="shared" si="1"/>
        <v>0</v>
      </c>
      <c r="I41" s="182"/>
      <c r="J41" s="198"/>
    </row>
    <row r="42" spans="2:10" ht="25.5" customHeight="1">
      <c r="B42" s="126" t="str">
        <f>IF(カスタマイズ!$G41="","",カスタマイズ!$G41)</f>
        <v>委託料</v>
      </c>
      <c r="C42" s="136" t="str">
        <f>IF(カスタマイズ!$H41="","",カスタマイズ!$H41)</f>
        <v/>
      </c>
      <c r="D42" s="147">
        <f>カスタマイズ!K41</f>
        <v>0</v>
      </c>
      <c r="E42" s="147"/>
      <c r="F42" s="166">
        <f>SUMIF(本年度出納帳!$C$4:$C$1003,カスタマイズ!$I41,本年度出納帳!$F$4:$F$1003)</f>
        <v>0</v>
      </c>
      <c r="G42" s="176"/>
      <c r="H42" s="182">
        <f t="shared" si="1"/>
        <v>0</v>
      </c>
      <c r="I42" s="182"/>
      <c r="J42" s="198"/>
    </row>
    <row r="43" spans="2:10" ht="25.5" customHeight="1">
      <c r="B43" s="126" t="str">
        <f>IF(カスタマイズ!$G42="","",カスタマイズ!$G42)</f>
        <v>旅費</v>
      </c>
      <c r="C43" s="136" t="str">
        <f>IF(カスタマイズ!$H42="","",カスタマイズ!$H42)</f>
        <v/>
      </c>
      <c r="D43" s="147">
        <f>カスタマイズ!K42</f>
        <v>0</v>
      </c>
      <c r="E43" s="147"/>
      <c r="F43" s="166">
        <f>SUMIF(本年度出納帳!$C$4:$C$1003,カスタマイズ!$I42,本年度出納帳!$F$4:$F$1003)</f>
        <v>0</v>
      </c>
      <c r="G43" s="176"/>
      <c r="H43" s="182">
        <f t="shared" si="1"/>
        <v>0</v>
      </c>
      <c r="I43" s="182"/>
      <c r="J43" s="198"/>
    </row>
    <row r="44" spans="2:10" ht="25.5" customHeight="1">
      <c r="B44" s="126" t="str">
        <f>IF(カスタマイズ!$G43="","",カスタマイズ!$G43)</f>
        <v>工事請負費</v>
      </c>
      <c r="C44" s="136" t="str">
        <f>IF(カスタマイズ!$H43="","",カスタマイズ!$H43)</f>
        <v/>
      </c>
      <c r="D44" s="147">
        <f>カスタマイズ!K43</f>
        <v>0</v>
      </c>
      <c r="E44" s="147"/>
      <c r="F44" s="166">
        <f>SUMIF(本年度出納帳!$C$4:$C$1003,カスタマイズ!$I43,本年度出納帳!$F$4:$F$1003)</f>
        <v>0</v>
      </c>
      <c r="G44" s="176"/>
      <c r="H44" s="182">
        <f t="shared" si="1"/>
        <v>0</v>
      </c>
      <c r="I44" s="182"/>
      <c r="J44" s="198"/>
    </row>
    <row r="45" spans="2:10" ht="25.5" customHeight="1">
      <c r="B45" s="126" t="str">
        <f>IF(カスタマイズ!$G44="","",カスタマイズ!$G44)</f>
        <v>原材料費</v>
      </c>
      <c r="C45" s="136" t="str">
        <f>IF(カスタマイズ!$H44="","",カスタマイズ!$H44)</f>
        <v/>
      </c>
      <c r="D45" s="147">
        <f>カスタマイズ!K44</f>
        <v>0</v>
      </c>
      <c r="E45" s="147"/>
      <c r="F45" s="166">
        <f>SUMIF(本年度出納帳!$C$4:$C$1003,カスタマイズ!$I44,本年度出納帳!$F$4:$F$1003)</f>
        <v>0</v>
      </c>
      <c r="G45" s="176"/>
      <c r="H45" s="182">
        <f t="shared" si="1"/>
        <v>0</v>
      </c>
      <c r="I45" s="182"/>
      <c r="J45" s="198"/>
    </row>
    <row r="46" spans="2:10" ht="25.5" customHeight="1">
      <c r="B46" s="126" t="str">
        <f>IF(カスタマイズ!$G45="","",カスタマイズ!$G45)</f>
        <v>予備費</v>
      </c>
      <c r="C46" s="136" t="str">
        <f>IF(カスタマイズ!$H45="","",カスタマイズ!$H45)</f>
        <v/>
      </c>
      <c r="D46" s="147">
        <f>カスタマイズ!K45</f>
        <v>0</v>
      </c>
      <c r="E46" s="147"/>
      <c r="F46" s="166">
        <f>SUMIF(本年度出納帳!$C$4:$C$1003,カスタマイズ!$I45,本年度出納帳!$F$4:$F$1003)</f>
        <v>0</v>
      </c>
      <c r="G46" s="176"/>
      <c r="H46" s="182">
        <f t="shared" si="1"/>
        <v>0</v>
      </c>
      <c r="I46" s="182"/>
      <c r="J46" s="198"/>
    </row>
    <row r="47" spans="2:10" ht="25.5" customHeight="1">
      <c r="B47" s="126" t="str">
        <f>IF(カスタマイズ!$G46="","",カスタマイズ!$G46)</f>
        <v>雑費</v>
      </c>
      <c r="C47" s="136" t="str">
        <f>IF(カスタマイズ!$H46="","",カスタマイズ!$H46)</f>
        <v/>
      </c>
      <c r="D47" s="147">
        <f>カスタマイズ!K46</f>
        <v>0</v>
      </c>
      <c r="E47" s="147"/>
      <c r="F47" s="166">
        <f>SUMIF(本年度出納帳!$C$4:$C$1003,カスタマイズ!$I46,本年度出納帳!$F$4:$F$1003)</f>
        <v>0</v>
      </c>
      <c r="G47" s="176"/>
      <c r="H47" s="182">
        <f t="shared" si="1"/>
        <v>0</v>
      </c>
      <c r="I47" s="182"/>
      <c r="J47" s="198"/>
    </row>
    <row r="48" spans="2:10" ht="25.5" customHeight="1">
      <c r="B48" s="126" t="str">
        <f>IF(カスタマイズ!$G47="","",カスタマイズ!$G47)</f>
        <v/>
      </c>
      <c r="C48" s="136" t="str">
        <f>IF(カスタマイズ!$H47="","",カスタマイズ!$H47)</f>
        <v/>
      </c>
      <c r="D48" s="147">
        <f>カスタマイズ!K47</f>
        <v>0</v>
      </c>
      <c r="E48" s="147"/>
      <c r="F48" s="166">
        <f>SUMIF(本年度出納帳!$C$4:$C$1003,カスタマイズ!$I47,本年度出納帳!$F$4:$F$1003)</f>
        <v>0</v>
      </c>
      <c r="G48" s="176"/>
      <c r="H48" s="182">
        <f t="shared" si="1"/>
        <v>0</v>
      </c>
      <c r="I48" s="182"/>
      <c r="J48" s="198"/>
    </row>
    <row r="49" spans="2:11" ht="25.5" customHeight="1">
      <c r="B49" s="126" t="str">
        <f>IF(カスタマイズ!$G48="","",カスタマイズ!$G48)</f>
        <v/>
      </c>
      <c r="C49" s="136" t="str">
        <f>IF(カスタマイズ!$H48="","",カスタマイズ!$H48)</f>
        <v/>
      </c>
      <c r="D49" s="147">
        <f>カスタマイズ!K48</f>
        <v>0</v>
      </c>
      <c r="E49" s="147"/>
      <c r="F49" s="166">
        <f>SUMIF(本年度出納帳!$C$4:$C$1003,カスタマイズ!$I48,本年度出納帳!$F$4:$F$1003)</f>
        <v>0</v>
      </c>
      <c r="G49" s="176"/>
      <c r="H49" s="182">
        <f t="shared" si="1"/>
        <v>0</v>
      </c>
      <c r="I49" s="182"/>
      <c r="J49" s="198"/>
    </row>
    <row r="50" spans="2:11" ht="25.5" customHeight="1">
      <c r="B50" s="126" t="str">
        <f>IF(カスタマイズ!$G49="","",カスタマイズ!$G49)</f>
        <v/>
      </c>
      <c r="C50" s="136" t="str">
        <f>IF(カスタマイズ!$H49="","",カスタマイズ!$H49)</f>
        <v/>
      </c>
      <c r="D50" s="147">
        <f>カスタマイズ!K49</f>
        <v>0</v>
      </c>
      <c r="E50" s="147"/>
      <c r="F50" s="166">
        <f>SUMIF(本年度出納帳!$C$4:$C$1003,カスタマイズ!$I49,本年度出納帳!$F$4:$F$1003)</f>
        <v>0</v>
      </c>
      <c r="G50" s="176"/>
      <c r="H50" s="182">
        <f t="shared" si="1"/>
        <v>0</v>
      </c>
      <c r="I50" s="182"/>
      <c r="J50" s="198"/>
    </row>
    <row r="51" spans="2:11" ht="25" customHeight="1">
      <c r="B51" s="127" t="str">
        <f>IF(カスタマイズ!$G50="","",カスタマイズ!$G50)</f>
        <v/>
      </c>
      <c r="C51" s="137" t="str">
        <f>IF(カスタマイズ!$H50="","",カスタマイズ!$H50)</f>
        <v/>
      </c>
      <c r="D51" s="148">
        <f>カスタマイズ!K50</f>
        <v>0</v>
      </c>
      <c r="E51" s="148"/>
      <c r="F51" s="167">
        <f>SUMIF(本年度出納帳!$C$4:$C$1003,カスタマイズ!$I50,本年度出納帳!$F$4:$F$1003)</f>
        <v>0</v>
      </c>
      <c r="G51" s="177"/>
      <c r="H51" s="183">
        <f t="shared" si="1"/>
        <v>0</v>
      </c>
      <c r="I51" s="183"/>
      <c r="J51" s="199"/>
    </row>
    <row r="52" spans="2:11" ht="15" customHeight="1">
      <c r="B52" s="128" t="s">
        <v>20</v>
      </c>
      <c r="C52" s="138"/>
      <c r="D52" s="149">
        <f>SUM(D23:E51)</f>
        <v>0</v>
      </c>
      <c r="E52" s="155"/>
      <c r="F52" s="168">
        <f>SUM(F23:G51)</f>
        <v>0</v>
      </c>
      <c r="G52" s="178"/>
      <c r="H52" s="185">
        <f t="shared" si="1"/>
        <v>0</v>
      </c>
      <c r="I52" s="185"/>
      <c r="J52" s="196"/>
    </row>
    <row r="53" spans="2:11" ht="12" customHeight="1">
      <c r="B53" s="94"/>
      <c r="C53" s="94" t="s">
        <v>1</v>
      </c>
      <c r="D53" s="94"/>
      <c r="E53" s="156" t="s">
        <v>2</v>
      </c>
      <c r="F53" s="140"/>
      <c r="G53" s="140"/>
      <c r="H53" s="94" t="s">
        <v>55</v>
      </c>
      <c r="I53" s="94"/>
      <c r="J53" s="94"/>
    </row>
    <row r="54" spans="2:11" ht="12" customHeight="1">
      <c r="B54" s="94"/>
      <c r="C54" s="139">
        <f>F19</f>
        <v>200000</v>
      </c>
      <c r="D54" s="94" t="s">
        <v>47</v>
      </c>
      <c r="E54" s="157">
        <f>F52</f>
        <v>0</v>
      </c>
      <c r="F54" s="157"/>
      <c r="G54" s="140" t="s">
        <v>56</v>
      </c>
      <c r="H54" s="157">
        <f>F19-F52</f>
        <v>200000</v>
      </c>
      <c r="I54" s="157"/>
      <c r="J54" s="94"/>
    </row>
    <row r="55" spans="2:11" ht="12" customHeight="1">
      <c r="B55" s="94"/>
      <c r="C55" s="94"/>
      <c r="D55" s="94"/>
      <c r="E55" s="94"/>
      <c r="F55" s="140"/>
      <c r="G55" s="140"/>
      <c r="H55" s="94"/>
      <c r="I55" s="94"/>
      <c r="J55" s="94"/>
    </row>
    <row r="56" spans="2:11" ht="12" customHeight="1">
      <c r="C56" s="140" t="s">
        <v>28</v>
      </c>
      <c r="D56" s="150">
        <f>AVERAGE(F19-F52)</f>
        <v>200000</v>
      </c>
      <c r="E56" s="150"/>
      <c r="F56" s="140" t="s">
        <v>36</v>
      </c>
      <c r="G56" s="179" t="str">
        <f>IF(カスタマイズ!C5="",カスタマイズ!B5&amp;"　　年度",カスタマイズ!B5&amp;カスタマイズ!C5+1&amp;"年度")</f>
        <v>令和7年度</v>
      </c>
      <c r="H56" s="179"/>
      <c r="I56" s="94" t="s">
        <v>35</v>
      </c>
    </row>
    <row r="57" spans="2:11" ht="12" customHeight="1">
      <c r="C57" s="140"/>
      <c r="D57" s="151"/>
      <c r="E57" s="151"/>
      <c r="F57" s="169"/>
      <c r="G57" s="140"/>
      <c r="H57" s="140"/>
      <c r="I57" s="190"/>
      <c r="J57" s="94"/>
    </row>
    <row r="58" spans="2:11" ht="12" customHeight="1">
      <c r="B58" s="94" t="s">
        <v>41</v>
      </c>
      <c r="D58" s="94"/>
      <c r="E58" s="94"/>
      <c r="F58" s="140"/>
      <c r="G58" s="180">
        <f>IF(カスタマイズ!Q5="","",カスタマイズ!Q5)</f>
        <v>45763</v>
      </c>
      <c r="H58" s="180"/>
      <c r="I58" s="180"/>
      <c r="J58" s="200" t="str">
        <f>IF(カスタマイズ!O5="","",カスタマイズ!O5)</f>
        <v>宮崎花子</v>
      </c>
      <c r="K58" s="203"/>
    </row>
    <row r="59" spans="2:11" ht="15" customHeight="1">
      <c r="B59" s="94"/>
      <c r="C59" s="94"/>
      <c r="D59" s="94"/>
      <c r="K59" s="203"/>
    </row>
    <row r="60" spans="2:11">
      <c r="B60" s="94"/>
      <c r="C60" s="94"/>
      <c r="D60" s="94"/>
      <c r="G60" s="181"/>
      <c r="H60" s="186"/>
      <c r="I60" s="186"/>
      <c r="J60" s="201"/>
      <c r="K60" s="203"/>
    </row>
    <row r="61" spans="2:11">
      <c r="B61" s="94"/>
      <c r="C61" s="94"/>
      <c r="D61" s="94"/>
      <c r="G61" s="181"/>
      <c r="H61" s="186"/>
      <c r="I61" s="186"/>
      <c r="J61" s="201"/>
      <c r="K61" s="203"/>
    </row>
    <row r="62" spans="2:11">
      <c r="B62" s="94"/>
      <c r="C62" s="94"/>
      <c r="D62" s="94"/>
      <c r="G62" s="181"/>
      <c r="H62" s="186"/>
      <c r="I62" s="186"/>
      <c r="J62" s="201"/>
      <c r="K62" s="203"/>
    </row>
    <row r="63" spans="2:11">
      <c r="B63" s="94"/>
      <c r="C63" s="94"/>
      <c r="D63" s="94"/>
      <c r="G63" s="181"/>
      <c r="H63" s="186"/>
      <c r="I63" s="186"/>
      <c r="J63" s="201"/>
      <c r="K63" s="203"/>
    </row>
    <row r="64" spans="2:11">
      <c r="B64" s="94"/>
      <c r="C64" s="94"/>
      <c r="D64" s="94"/>
      <c r="G64" s="181"/>
      <c r="H64" s="186"/>
      <c r="I64" s="186"/>
      <c r="J64" s="201"/>
      <c r="K64" s="203"/>
    </row>
    <row r="65" spans="2:10">
      <c r="B65" s="118" t="str">
        <f>IF(カスタマイズ!C5="",カスタマイズ!B5&amp;"　　年度"&amp;"　"&amp;カスタマイズ!F5&amp;"自治会　会計監査報告",カスタマイズ!B5&amp;カスタマイズ!C5&amp;"年度"&amp;"　"&amp;カスタマイズ!F5&amp;"自治会　会計監査報告")</f>
        <v>令和6年度　宮崎自治会　会計監査報告</v>
      </c>
      <c r="C65" s="118"/>
      <c r="D65" s="118"/>
      <c r="E65" s="118"/>
      <c r="F65" s="118"/>
      <c r="G65" s="118"/>
      <c r="H65" s="118"/>
      <c r="I65" s="118"/>
      <c r="J65" s="118"/>
    </row>
    <row r="66" spans="2:10" ht="22.5">
      <c r="B66" s="129"/>
      <c r="C66" s="129"/>
      <c r="D66" s="152"/>
      <c r="E66" s="158"/>
      <c r="F66" s="89"/>
      <c r="G66" s="89"/>
      <c r="H66" s="158"/>
      <c r="I66" s="158"/>
      <c r="J66" s="202"/>
    </row>
    <row r="67" spans="2:10" ht="22.5">
      <c r="B67" s="129"/>
      <c r="C67" s="129"/>
      <c r="D67" s="152"/>
      <c r="E67" s="158"/>
      <c r="F67" s="89"/>
      <c r="G67" s="89"/>
      <c r="H67" s="158"/>
      <c r="I67" s="158"/>
      <c r="J67" s="202"/>
    </row>
    <row r="68" spans="2:10" ht="22.5">
      <c r="B68" s="129"/>
      <c r="C68" s="129"/>
      <c r="D68" s="152"/>
      <c r="E68" s="158"/>
      <c r="F68" s="89"/>
      <c r="G68" s="89"/>
      <c r="H68" s="158"/>
      <c r="I68" s="158"/>
      <c r="J68" s="202"/>
    </row>
    <row r="69" spans="2:10" ht="22.5">
      <c r="B69" s="129"/>
      <c r="C69" s="129"/>
      <c r="D69" s="152"/>
      <c r="E69" s="158"/>
      <c r="F69" s="89"/>
      <c r="G69" s="89"/>
      <c r="H69" s="158"/>
      <c r="I69" s="158"/>
      <c r="J69" s="202"/>
    </row>
    <row r="70" spans="2:10">
      <c r="B70" s="119"/>
      <c r="C70" s="119"/>
      <c r="D70" s="119"/>
      <c r="E70" s="119"/>
      <c r="F70" s="159"/>
      <c r="G70" s="170"/>
      <c r="H70" s="119"/>
      <c r="I70" s="119"/>
      <c r="J70" s="119"/>
    </row>
    <row r="71" spans="2:10">
      <c r="B71" s="130" t="str">
        <f>IF(カスタマイズ!C5="","　"&amp;カスタマイズ!B5&amp;"　　年度"&amp;カスタマイズ!F5&amp;"自治会"&amp;カスタマイズ!Q10,"　"&amp;カスタマイズ!B5&amp;カスタマイズ!C5&amp;"年度"&amp;カスタマイズ!F5&amp;"自治会"&amp;カスタマイズ!Q10)</f>
        <v>　令和6年度宮崎自治会収支決算について、関係書類帳、帳簿等を監査したところ、適正に処理されていると認めます。</v>
      </c>
      <c r="C71" s="130"/>
      <c r="D71" s="130"/>
      <c r="E71" s="130"/>
      <c r="F71" s="130"/>
      <c r="G71" s="130"/>
      <c r="H71" s="130"/>
      <c r="I71" s="130"/>
      <c r="J71" s="130"/>
    </row>
    <row r="72" spans="2:10">
      <c r="B72" s="130"/>
      <c r="C72" s="130"/>
      <c r="D72" s="130"/>
      <c r="E72" s="130"/>
      <c r="F72" s="130"/>
      <c r="G72" s="130"/>
      <c r="H72" s="130"/>
      <c r="I72" s="130"/>
      <c r="J72" s="130"/>
    </row>
    <row r="73" spans="2:10">
      <c r="B73" s="130"/>
      <c r="C73" s="130"/>
      <c r="D73" s="130"/>
      <c r="E73" s="130"/>
      <c r="F73" s="130"/>
      <c r="G73" s="130"/>
      <c r="H73" s="130"/>
      <c r="I73" s="130"/>
      <c r="J73" s="130"/>
    </row>
    <row r="76" spans="2:10">
      <c r="H76" s="187">
        <f>IF(カスタマイズ!W5="","",カスタマイズ!W5)</f>
        <v>45763</v>
      </c>
      <c r="I76" s="187"/>
      <c r="J76" s="187"/>
    </row>
    <row r="77" spans="2:10">
      <c r="H77" s="188"/>
      <c r="I77" s="188"/>
      <c r="J77" s="188"/>
    </row>
    <row r="78" spans="2:10">
      <c r="I78" t="str">
        <f>IF(カスタマイズ!U5="","",カスタマイズ!T5&amp;"　　"&amp;カスタマイズ!U5&amp;"　　㊞")</f>
        <v>会計監査　　宮崎太郎　　㊞</v>
      </c>
    </row>
    <row r="80" spans="2:10">
      <c r="I80" t="str">
        <f>IF(カスタマイズ!U6="","",カスタマイズ!T6&amp;"　　"&amp;カスタマイズ!U6&amp;"　　㊞")</f>
        <v/>
      </c>
    </row>
  </sheetData>
  <mergeCells count="167">
    <mergeCell ref="B1:J1"/>
    <mergeCell ref="B2:E2"/>
    <mergeCell ref="H2:J2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  <mergeCell ref="B22:C22"/>
    <mergeCell ref="D22:E22"/>
    <mergeCell ref="F22:G22"/>
    <mergeCell ref="H22:I22"/>
    <mergeCell ref="D23:E23"/>
    <mergeCell ref="F23:G23"/>
    <mergeCell ref="H23:I23"/>
    <mergeCell ref="D24:E24"/>
    <mergeCell ref="F24:G24"/>
    <mergeCell ref="H24:I24"/>
    <mergeCell ref="D25:E25"/>
    <mergeCell ref="F25:G25"/>
    <mergeCell ref="H25:I25"/>
    <mergeCell ref="D26:E26"/>
    <mergeCell ref="F26:G26"/>
    <mergeCell ref="H26:I26"/>
    <mergeCell ref="D27:E27"/>
    <mergeCell ref="F27:G27"/>
    <mergeCell ref="H27:I27"/>
    <mergeCell ref="D28:E28"/>
    <mergeCell ref="F28:G28"/>
    <mergeCell ref="H28:I28"/>
    <mergeCell ref="D29:E29"/>
    <mergeCell ref="F29:G29"/>
    <mergeCell ref="H29:I29"/>
    <mergeCell ref="D30:E30"/>
    <mergeCell ref="F30:G30"/>
    <mergeCell ref="H30:I30"/>
    <mergeCell ref="D31:E31"/>
    <mergeCell ref="F31:G31"/>
    <mergeCell ref="H31:I31"/>
    <mergeCell ref="D32:E32"/>
    <mergeCell ref="F32:G32"/>
    <mergeCell ref="H32:I32"/>
    <mergeCell ref="D33:E33"/>
    <mergeCell ref="F33:G33"/>
    <mergeCell ref="H33:I33"/>
    <mergeCell ref="D34:E34"/>
    <mergeCell ref="F34:G34"/>
    <mergeCell ref="H34:I34"/>
    <mergeCell ref="D35:E35"/>
    <mergeCell ref="F35:G35"/>
    <mergeCell ref="H35:I35"/>
    <mergeCell ref="D36:E36"/>
    <mergeCell ref="F36:G36"/>
    <mergeCell ref="H36:I36"/>
    <mergeCell ref="D37:E37"/>
    <mergeCell ref="F37:G37"/>
    <mergeCell ref="H37:I37"/>
    <mergeCell ref="D38:E38"/>
    <mergeCell ref="F38:G38"/>
    <mergeCell ref="H38:I38"/>
    <mergeCell ref="D39:E39"/>
    <mergeCell ref="F39:G39"/>
    <mergeCell ref="H39:I39"/>
    <mergeCell ref="D40:E40"/>
    <mergeCell ref="F40:G40"/>
    <mergeCell ref="H40:I40"/>
    <mergeCell ref="D41:E41"/>
    <mergeCell ref="F41:G41"/>
    <mergeCell ref="H41:I41"/>
    <mergeCell ref="D42:E42"/>
    <mergeCell ref="F42:G42"/>
    <mergeCell ref="H42:I42"/>
    <mergeCell ref="D43:E43"/>
    <mergeCell ref="F43:G43"/>
    <mergeCell ref="H43:I43"/>
    <mergeCell ref="D44:E44"/>
    <mergeCell ref="F44:G44"/>
    <mergeCell ref="H44:I44"/>
    <mergeCell ref="D45:E45"/>
    <mergeCell ref="F45:G45"/>
    <mergeCell ref="H45:I45"/>
    <mergeCell ref="D46:E46"/>
    <mergeCell ref="F46:G46"/>
    <mergeCell ref="H46:I46"/>
    <mergeCell ref="D47:E47"/>
    <mergeCell ref="F47:G47"/>
    <mergeCell ref="H47:I47"/>
    <mergeCell ref="D48:E48"/>
    <mergeCell ref="F48:G48"/>
    <mergeCell ref="H48:I48"/>
    <mergeCell ref="D49:E49"/>
    <mergeCell ref="F49:G49"/>
    <mergeCell ref="H49:I49"/>
    <mergeCell ref="D50:E50"/>
    <mergeCell ref="F50:G50"/>
    <mergeCell ref="H50:I50"/>
    <mergeCell ref="D51:E51"/>
    <mergeCell ref="F51:G51"/>
    <mergeCell ref="H51:I51"/>
    <mergeCell ref="D52:E52"/>
    <mergeCell ref="F52:G52"/>
    <mergeCell ref="H52:I52"/>
    <mergeCell ref="E54:F54"/>
    <mergeCell ref="H54:I54"/>
    <mergeCell ref="D56:E56"/>
    <mergeCell ref="G56:H56"/>
    <mergeCell ref="G58:I58"/>
    <mergeCell ref="B65:J65"/>
    <mergeCell ref="B70:E70"/>
    <mergeCell ref="H70:J70"/>
    <mergeCell ref="H76:J76"/>
    <mergeCell ref="B71:J73"/>
  </mergeCells>
  <phoneticPr fontId="1"/>
  <printOptions horizontalCentered="1" verticalCentered="1"/>
  <pageMargins left="0.19685039370078738" right="0.19685039370078738" top="0.19685039370078738" bottom="0.19685039370078738" header="0.3" footer="0.3"/>
  <pageSetup paperSize="9" scale="99" fitToWidth="1" fitToHeight="1" orientation="portrait" usePrinterDefaults="1" r:id="rId1"/>
  <rowBreaks count="1" manualBreakCount="1">
    <brk id="58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66"/>
  <sheetViews>
    <sheetView view="pageBreakPreview" zoomScaleSheetLayoutView="100" workbookViewId="0">
      <selection activeCell="B30" sqref="B30"/>
    </sheetView>
  </sheetViews>
  <sheetFormatPr defaultRowHeight="18"/>
  <cols>
    <col min="1" max="1" width="1.58203125" customWidth="1"/>
    <col min="2" max="2" width="11.6640625" customWidth="1"/>
    <col min="3" max="3" width="13.5" bestFit="1" customWidth="1"/>
    <col min="4" max="6" width="11.58203125" customWidth="1"/>
    <col min="7" max="7" width="28.75" customWidth="1"/>
    <col min="8" max="8" width="1.58203125" customWidth="1"/>
  </cols>
  <sheetData>
    <row r="1" spans="2:11" ht="22.5">
      <c r="B1" s="204" t="str">
        <f>IF(カスタマイズ!C5="",カスタマイズ!B5&amp;"　　年度"&amp;"　"&amp;カスタマイズ!F5&amp;"自治会　収支予算書",カスタマイズ!B5&amp;カスタマイズ!C5+1&amp;"年度"&amp;"　"&amp;カスタマイズ!F5&amp;"自治会　収支予算書")</f>
        <v>令和7年度　宮崎自治会　収支予算書</v>
      </c>
      <c r="C1" s="204"/>
      <c r="D1" s="204"/>
      <c r="E1" s="204"/>
      <c r="F1" s="204"/>
      <c r="G1" s="204"/>
    </row>
    <row r="2" spans="2:11" ht="12" customHeight="1">
      <c r="B2" s="94"/>
      <c r="C2" s="94"/>
      <c r="D2" s="94"/>
      <c r="E2" s="94"/>
      <c r="F2" s="94"/>
      <c r="G2" s="234"/>
      <c r="H2" s="238"/>
      <c r="I2" s="238"/>
      <c r="J2" s="238"/>
      <c r="K2" s="238"/>
    </row>
    <row r="3" spans="2:11" ht="15" customHeight="1">
      <c r="B3" s="205" t="s">
        <v>57</v>
      </c>
      <c r="C3" s="94"/>
      <c r="D3" s="94"/>
      <c r="E3" s="94"/>
      <c r="F3" s="94"/>
      <c r="G3" s="140" t="s">
        <v>4</v>
      </c>
    </row>
    <row r="4" spans="2:11" ht="18.75">
      <c r="B4" s="120" t="s">
        <v>13</v>
      </c>
      <c r="C4" s="131"/>
      <c r="D4" s="141" t="s">
        <v>8</v>
      </c>
      <c r="E4" s="131" t="s">
        <v>22</v>
      </c>
      <c r="F4" s="141" t="s">
        <v>29</v>
      </c>
      <c r="G4" s="191" t="s">
        <v>26</v>
      </c>
    </row>
    <row r="5" spans="2:11" ht="25.5" customHeight="1">
      <c r="B5" s="121" t="str">
        <f>IF(カスタマイズ!$G9="","",カスタマイズ!$G9)</f>
        <v>繰越金</v>
      </c>
      <c r="C5" s="132"/>
      <c r="D5" s="212"/>
      <c r="E5" s="222">
        <f>SUMIF(本年度出納帳!$B$4:$B$1003,カスタマイズ!$G9,本年度出納帳!$E$4:$E$1003)</f>
        <v>200000</v>
      </c>
      <c r="F5" s="230">
        <f t="shared" ref="F5:F16" si="0">D5-E5</f>
        <v>-200000</v>
      </c>
      <c r="G5" s="192"/>
    </row>
    <row r="6" spans="2:11" ht="25.5" customHeight="1">
      <c r="B6" s="121" t="str">
        <f>IF(カスタマイズ!$G10="","",カスタマイズ!$G10)</f>
        <v>自治会費</v>
      </c>
      <c r="C6" s="132"/>
      <c r="D6" s="213"/>
      <c r="E6" s="222">
        <f>SUMIF(本年度出納帳!$B$4:$B$1003,カスタマイズ!$G10,本年度出納帳!$E$4:$E$1003)</f>
        <v>0</v>
      </c>
      <c r="F6" s="231">
        <f t="shared" si="0"/>
        <v>0</v>
      </c>
      <c r="G6" s="193"/>
    </row>
    <row r="7" spans="2:11" ht="25.5" customHeight="1">
      <c r="B7" s="121" t="str">
        <f>IF(カスタマイズ!$G11="","",カスタマイズ!$G11)</f>
        <v>市自治会補助金</v>
      </c>
      <c r="C7" s="132"/>
      <c r="D7" s="213"/>
      <c r="E7" s="222">
        <f>SUMIF(本年度出納帳!$B$4:$B$1003,カスタマイズ!$G11,本年度出納帳!$E$4:$E$1003)</f>
        <v>0</v>
      </c>
      <c r="F7" s="231">
        <f t="shared" si="0"/>
        <v>0</v>
      </c>
      <c r="G7" s="193"/>
    </row>
    <row r="8" spans="2:11" ht="25.5" customHeight="1">
      <c r="B8" s="121" t="str">
        <f>IF(カスタマイズ!$G12="","",カスタマイズ!$G12)</f>
        <v>市防犯灯補助金</v>
      </c>
      <c r="C8" s="132"/>
      <c r="D8" s="214"/>
      <c r="E8" s="222">
        <f>SUMIF(本年度出納帳!$B$4:$B$1003,カスタマイズ!$G12,本年度出納帳!$E$4:$E$1003)</f>
        <v>0</v>
      </c>
      <c r="F8" s="231">
        <f t="shared" si="0"/>
        <v>0</v>
      </c>
      <c r="G8" s="193"/>
    </row>
    <row r="9" spans="2:11" ht="25.5" customHeight="1">
      <c r="B9" s="206" t="str">
        <f>IF(カスタマイズ!$G13="","",カスタマイズ!$G13)</f>
        <v>市自治公民館運営費補助金</v>
      </c>
      <c r="C9" s="211"/>
      <c r="D9" s="215"/>
      <c r="E9" s="222">
        <f>SUMIF(本年度出納帳!$B$4:$B$1003,カスタマイズ!$G13,本年度出納帳!$E$4:$E$1003)</f>
        <v>0</v>
      </c>
      <c r="F9" s="231">
        <f t="shared" si="0"/>
        <v>0</v>
      </c>
      <c r="G9" s="193"/>
    </row>
    <row r="10" spans="2:11" ht="25.5" customHeight="1">
      <c r="B10" s="121" t="str">
        <f>IF(カスタマイズ!$G14="","",カスタマイズ!$G14)</f>
        <v>寄付金</v>
      </c>
      <c r="C10" s="132"/>
      <c r="D10" s="213"/>
      <c r="E10" s="222">
        <f>SUMIF(本年度出納帳!$B$4:$B$1003,カスタマイズ!$G14,本年度出納帳!$E$4:$E$1003)</f>
        <v>0</v>
      </c>
      <c r="F10" s="231">
        <f t="shared" si="0"/>
        <v>0</v>
      </c>
      <c r="G10" s="193"/>
    </row>
    <row r="11" spans="2:11" ht="25.5" customHeight="1">
      <c r="B11" s="121" t="str">
        <f>IF(カスタマイズ!$G15="","",カスタマイズ!$G15)</f>
        <v>積立金</v>
      </c>
      <c r="C11" s="132"/>
      <c r="D11" s="213"/>
      <c r="E11" s="222">
        <f>SUMIF(本年度出納帳!$B$4:$B$1003,カスタマイズ!$G15,本年度出納帳!$E$4:$E$1003)</f>
        <v>0</v>
      </c>
      <c r="F11" s="231">
        <f t="shared" si="0"/>
        <v>0</v>
      </c>
      <c r="G11" s="193"/>
    </row>
    <row r="12" spans="2:11" ht="25.5" customHeight="1">
      <c r="B12" s="121" t="str">
        <f>IF(カスタマイズ!$G16="","",カスタマイズ!$G16)</f>
        <v>事業収入</v>
      </c>
      <c r="C12" s="132"/>
      <c r="D12" s="213"/>
      <c r="E12" s="222">
        <f>SUMIF(本年度出納帳!$B$4:$B$1003,カスタマイズ!$G16,本年度出納帳!$E$4:$E$1003)</f>
        <v>0</v>
      </c>
      <c r="F12" s="231">
        <f t="shared" si="0"/>
        <v>0</v>
      </c>
      <c r="G12" s="193"/>
    </row>
    <row r="13" spans="2:11" ht="25.5" customHeight="1">
      <c r="B13" s="121" t="str">
        <f>IF(カスタマイズ!$G17="","",カスタマイズ!$G17)</f>
        <v>委託費</v>
      </c>
      <c r="C13" s="132"/>
      <c r="D13" s="214"/>
      <c r="E13" s="222">
        <f>SUMIF(本年度出納帳!$B$4:$B$1003,カスタマイズ!$G17,本年度出納帳!$E$4:$E$1003)</f>
        <v>0</v>
      </c>
      <c r="F13" s="231">
        <f t="shared" si="0"/>
        <v>0</v>
      </c>
      <c r="G13" s="193"/>
    </row>
    <row r="14" spans="2:11" ht="25.5" customHeight="1">
      <c r="B14" s="121" t="str">
        <f>IF(カスタマイズ!$G18="","",カスタマイズ!$G18)</f>
        <v>雑収入</v>
      </c>
      <c r="C14" s="132"/>
      <c r="D14" s="214"/>
      <c r="E14" s="222">
        <f>SUMIF(本年度出納帳!$B$4:$B$1003,カスタマイズ!$G18,本年度出納帳!$E$4:$E$1003)</f>
        <v>0</v>
      </c>
      <c r="F14" s="231">
        <f t="shared" si="0"/>
        <v>0</v>
      </c>
      <c r="G14" s="193"/>
    </row>
    <row r="15" spans="2:11" ht="25.5" customHeight="1">
      <c r="B15" s="121" t="str">
        <f>IF(カスタマイズ!$G19="","",カスタマイズ!$G19)</f>
        <v/>
      </c>
      <c r="C15" s="132"/>
      <c r="D15" s="214"/>
      <c r="E15" s="222">
        <f>SUMIF(本年度出納帳!$B$4:$B$1003,カスタマイズ!$G19,本年度出納帳!$E$4:$E$1003)</f>
        <v>0</v>
      </c>
      <c r="F15" s="231">
        <f t="shared" si="0"/>
        <v>0</v>
      </c>
      <c r="G15" s="193"/>
    </row>
    <row r="16" spans="2:11" ht="25.5" customHeight="1">
      <c r="B16" s="121" t="str">
        <f>IF(カスタマイズ!$G20="","",カスタマイズ!$G20)</f>
        <v/>
      </c>
      <c r="C16" s="132"/>
      <c r="D16" s="214"/>
      <c r="E16" s="222">
        <f>SUMIF(本年度出納帳!$B$4:$B$1003,カスタマイズ!$G20,本年度出納帳!$E$4:$E$1003)</f>
        <v>0</v>
      </c>
      <c r="F16" s="231">
        <f t="shared" si="0"/>
        <v>0</v>
      </c>
      <c r="G16" s="193"/>
    </row>
    <row r="17" spans="2:7" ht="25.5" customHeight="1">
      <c r="B17" s="122" t="str">
        <f>IF(カスタマイズ!$G21="","",カスタマイズ!$G21)</f>
        <v/>
      </c>
      <c r="C17" s="133"/>
      <c r="D17" s="216"/>
      <c r="E17" s="223">
        <f>SUMIF(本年度出納帳!$B$4:$B$1003,カスタマイズ!$G21,本年度出納帳!$E$4:$E$1003)</f>
        <v>0</v>
      </c>
      <c r="F17" s="231">
        <f>ABS(D17-E17)</f>
        <v>0</v>
      </c>
      <c r="G17" s="195"/>
    </row>
    <row r="18" spans="2:7" ht="19.5">
      <c r="B18" s="123" t="s">
        <v>21</v>
      </c>
      <c r="C18" s="134"/>
      <c r="D18" s="217">
        <f>SUM(D5:D17)</f>
        <v>0</v>
      </c>
      <c r="E18" s="224">
        <f>SUM(E5:E17)</f>
        <v>200000</v>
      </c>
      <c r="F18" s="168">
        <f>D18-E18</f>
        <v>-200000</v>
      </c>
      <c r="G18" s="196"/>
    </row>
    <row r="19" spans="2:7" ht="9" customHeight="1">
      <c r="B19" s="124"/>
      <c r="C19" s="124"/>
      <c r="D19" s="124"/>
      <c r="E19" s="116"/>
      <c r="F19" s="116"/>
      <c r="G19" s="116"/>
    </row>
    <row r="20" spans="2:7" ht="15" customHeight="1">
      <c r="B20" s="205" t="s">
        <v>17</v>
      </c>
      <c r="C20" s="94"/>
      <c r="D20" s="94"/>
      <c r="E20" s="94"/>
      <c r="F20" s="94"/>
      <c r="G20" s="140" t="s">
        <v>6</v>
      </c>
    </row>
    <row r="21" spans="2:7" ht="18.75">
      <c r="B21" s="120" t="s">
        <v>13</v>
      </c>
      <c r="C21" s="131"/>
      <c r="D21" s="141" t="s">
        <v>54</v>
      </c>
      <c r="E21" s="131" t="s">
        <v>22</v>
      </c>
      <c r="F21" s="141" t="s">
        <v>29</v>
      </c>
      <c r="G21" s="191" t="s">
        <v>26</v>
      </c>
    </row>
    <row r="22" spans="2:7" ht="25.5" customHeight="1">
      <c r="B22" s="125" t="str">
        <f>IF(カスタマイズ!$G22="","",カスタマイズ!$G22)</f>
        <v>会議費</v>
      </c>
      <c r="C22" s="135" t="str">
        <f>IF(カスタマイズ!$H22="","",カスタマイズ!$H22)</f>
        <v/>
      </c>
      <c r="D22" s="218"/>
      <c r="E22" s="225">
        <f>SUMIF(本年度出納帳!$C$4:$C$1003,カスタマイズ!I22,本年度出納帳!$F$4:$F$1003)</f>
        <v>0</v>
      </c>
      <c r="F22" s="182">
        <f t="shared" ref="F22:F51" si="1">D22-E22</f>
        <v>0</v>
      </c>
      <c r="G22" s="235"/>
    </row>
    <row r="23" spans="2:7" ht="25.5" customHeight="1">
      <c r="B23" s="126" t="str">
        <f>IF(カスタマイズ!$G23="","",カスタマイズ!$G23)</f>
        <v>事業費</v>
      </c>
      <c r="C23" s="136" t="str">
        <f>IF(カスタマイズ!$H23="","",カスタマイズ!$H23)</f>
        <v>研修会費</v>
      </c>
      <c r="D23" s="219"/>
      <c r="E23" s="226">
        <f>SUMIF(本年度出納帳!$C$4:$C$1003,カスタマイズ!I23,本年度出納帳!$F$4:$F$1003)</f>
        <v>0</v>
      </c>
      <c r="F23" s="182">
        <f t="shared" si="1"/>
        <v>0</v>
      </c>
      <c r="G23" s="193"/>
    </row>
    <row r="24" spans="2:7" ht="25.5" customHeight="1">
      <c r="B24" s="126" t="str">
        <f>IF(カスタマイズ!$G24="","",カスタマイズ!$G24)</f>
        <v/>
      </c>
      <c r="C24" s="136" t="str">
        <f>IF(カスタマイズ!$H24="","",カスタマイズ!$H24)</f>
        <v>敬老会費</v>
      </c>
      <c r="D24" s="219"/>
      <c r="E24" s="226">
        <f>SUMIF(本年度出納帳!$C$4:$C$1003,カスタマイズ!I24,本年度出納帳!$F$4:$F$1003)</f>
        <v>0</v>
      </c>
      <c r="F24" s="182">
        <f t="shared" si="1"/>
        <v>0</v>
      </c>
      <c r="G24" s="193"/>
    </row>
    <row r="25" spans="2:7" ht="25.5" customHeight="1">
      <c r="B25" s="126" t="str">
        <f>IF(カスタマイズ!$G25="","",カスタマイズ!$G25)</f>
        <v/>
      </c>
      <c r="C25" s="136" t="str">
        <f>IF(カスタマイズ!$H25="","",カスタマイズ!$H25)</f>
        <v>体育会費</v>
      </c>
      <c r="D25" s="219"/>
      <c r="E25" s="226">
        <f>SUMIF(本年度出納帳!$C$4:$C$1003,カスタマイズ!I25,本年度出納帳!$F$4:$F$1003)</f>
        <v>0</v>
      </c>
      <c r="F25" s="182">
        <f t="shared" si="1"/>
        <v>0</v>
      </c>
      <c r="G25" s="193"/>
    </row>
    <row r="26" spans="2:7" ht="25.5" customHeight="1">
      <c r="B26" s="126" t="str">
        <f>IF(カスタマイズ!$G26="","",カスタマイズ!$G26)</f>
        <v/>
      </c>
      <c r="C26" s="136" t="str">
        <f>IF(カスタマイズ!$H26="","",カスタマイズ!$H26)</f>
        <v/>
      </c>
      <c r="D26" s="219"/>
      <c r="E26" s="226">
        <f>SUMIF(本年度出納帳!$C$4:$C$1003,カスタマイズ!I26,本年度出納帳!$F$4:$F$1003)</f>
        <v>0</v>
      </c>
      <c r="F26" s="182">
        <f t="shared" si="1"/>
        <v>0</v>
      </c>
      <c r="G26" s="193"/>
    </row>
    <row r="27" spans="2:7" ht="25.5" customHeight="1">
      <c r="B27" s="126" t="str">
        <f>IF(カスタマイズ!$G27="","",カスタマイズ!$G27)</f>
        <v/>
      </c>
      <c r="C27" s="136" t="str">
        <f>IF(カスタマイズ!$H27="","",カスタマイズ!$H27)</f>
        <v/>
      </c>
      <c r="D27" s="219"/>
      <c r="E27" s="226">
        <f>SUMIF(本年度出納帳!$C$4:$C$1003,カスタマイズ!I27,本年度出納帳!$F$4:$F$1003)</f>
        <v>0</v>
      </c>
      <c r="F27" s="182">
        <f t="shared" si="1"/>
        <v>0</v>
      </c>
      <c r="G27" s="193"/>
    </row>
    <row r="28" spans="2:7" ht="25.5" customHeight="1">
      <c r="B28" s="126" t="str">
        <f>IF(カスタマイズ!$G28="","",カスタマイズ!$G28)</f>
        <v>水道光熱費</v>
      </c>
      <c r="C28" s="136" t="str">
        <f>IF(カスタマイズ!$H28="","",カスタマイズ!$H28)</f>
        <v>水道費</v>
      </c>
      <c r="D28" s="219"/>
      <c r="E28" s="226">
        <f>SUMIF(本年度出納帳!$C$4:$C$1003,カスタマイズ!I28,本年度出納帳!$F$4:$F$1003)</f>
        <v>0</v>
      </c>
      <c r="F28" s="182">
        <f t="shared" si="1"/>
        <v>0</v>
      </c>
      <c r="G28" s="193"/>
    </row>
    <row r="29" spans="2:7" ht="25.5" customHeight="1">
      <c r="B29" s="126" t="str">
        <f>IF(カスタマイズ!$G29="","",カスタマイズ!$G29)</f>
        <v/>
      </c>
      <c r="C29" s="136" t="str">
        <f>IF(カスタマイズ!$H29="","",カスタマイズ!$H29)</f>
        <v>ガス代</v>
      </c>
      <c r="D29" s="219"/>
      <c r="E29" s="226">
        <f>SUMIF(本年度出納帳!$C$4:$C$1003,カスタマイズ!I29,本年度出納帳!$F$4:$F$1003)</f>
        <v>0</v>
      </c>
      <c r="F29" s="182">
        <f t="shared" si="1"/>
        <v>0</v>
      </c>
      <c r="G29" s="193"/>
    </row>
    <row r="30" spans="2:7" ht="25.5" customHeight="1">
      <c r="B30" s="126" t="str">
        <f>IF(カスタマイズ!$G30="","",カスタマイズ!$G30)</f>
        <v/>
      </c>
      <c r="C30" s="136" t="str">
        <f>IF(カスタマイズ!$H30="","",カスタマイズ!$H30)</f>
        <v>電気代</v>
      </c>
      <c r="D30" s="219"/>
      <c r="E30" s="226">
        <f>SUMIF(本年度出納帳!$C$4:$C$1003,カスタマイズ!I30,本年度出納帳!$F$4:$F$1003)</f>
        <v>0</v>
      </c>
      <c r="F30" s="182">
        <f t="shared" si="1"/>
        <v>0</v>
      </c>
      <c r="G30" s="193"/>
    </row>
    <row r="31" spans="2:7" ht="25.5" customHeight="1">
      <c r="B31" s="126" t="str">
        <f>IF(カスタマイズ!$G31="","",カスタマイズ!$G31)</f>
        <v/>
      </c>
      <c r="C31" s="136" t="str">
        <f>IF(カスタマイズ!$H31="","",カスタマイズ!$H31)</f>
        <v>防犯灯代</v>
      </c>
      <c r="D31" s="219"/>
      <c r="E31" s="226">
        <f>SUMIF(本年度出納帳!$C$4:$C$1003,カスタマイズ!I31,本年度出納帳!$F$4:$F$1003)</f>
        <v>0</v>
      </c>
      <c r="F31" s="182">
        <f t="shared" si="1"/>
        <v>0</v>
      </c>
      <c r="G31" s="193"/>
    </row>
    <row r="32" spans="2:7" ht="25.5" customHeight="1">
      <c r="B32" s="126" t="str">
        <f>IF(カスタマイズ!$G32="","",カスタマイズ!$G32)</f>
        <v>役員報酬</v>
      </c>
      <c r="C32" s="136" t="str">
        <f>IF(カスタマイズ!$H32="","",カスタマイズ!$H32)</f>
        <v/>
      </c>
      <c r="D32" s="219"/>
      <c r="E32" s="226">
        <f>SUMIF(本年度出納帳!$C$4:$C$1003,カスタマイズ!I32,本年度出納帳!$F$4:$F$1003)</f>
        <v>0</v>
      </c>
      <c r="F32" s="182">
        <f t="shared" si="1"/>
        <v>0</v>
      </c>
      <c r="G32" s="193"/>
    </row>
    <row r="33" spans="2:7" ht="25.5" customHeight="1">
      <c r="B33" s="126" t="str">
        <f>IF(カスタマイズ!$G33="","",カスタマイズ!$G33)</f>
        <v>交際費</v>
      </c>
      <c r="C33" s="136" t="str">
        <f>IF(カスタマイズ!$H33="","",カスタマイズ!$H33)</f>
        <v/>
      </c>
      <c r="D33" s="219"/>
      <c r="E33" s="226">
        <f>SUMIF(本年度出納帳!$C$4:$C$1003,カスタマイズ!I33,本年度出納帳!$F$4:$F$1003)</f>
        <v>0</v>
      </c>
      <c r="F33" s="182">
        <f t="shared" si="1"/>
        <v>0</v>
      </c>
      <c r="G33" s="193"/>
    </row>
    <row r="34" spans="2:7" ht="25.5" customHeight="1">
      <c r="B34" s="126" t="str">
        <f>IF(カスタマイズ!$G34="","",カスタマイズ!$G34)</f>
        <v>需要費</v>
      </c>
      <c r="C34" s="136" t="str">
        <f>IF(カスタマイズ!$H34="","",カスタマイズ!$H34)</f>
        <v>消耗品費</v>
      </c>
      <c r="D34" s="219"/>
      <c r="E34" s="226">
        <f>SUMIF(本年度出納帳!$C$4:$C$1003,カスタマイズ!I34,本年度出納帳!$F$4:$F$1003)</f>
        <v>0</v>
      </c>
      <c r="F34" s="182">
        <f t="shared" si="1"/>
        <v>0</v>
      </c>
      <c r="G34" s="193"/>
    </row>
    <row r="35" spans="2:7" ht="25.5" customHeight="1">
      <c r="B35" s="126" t="str">
        <f>IF(カスタマイズ!$G35="","",カスタマイズ!$G35)</f>
        <v>役務費</v>
      </c>
      <c r="C35" s="136" t="str">
        <f>IF(カスタマイズ!$H35="","",カスタマイズ!$H35)</f>
        <v>通信運搬費</v>
      </c>
      <c r="D35" s="219"/>
      <c r="E35" s="226">
        <f>SUMIF(本年度出納帳!$C$4:$C$1003,カスタマイズ!I35,本年度出納帳!$F$4:$F$1003)</f>
        <v>0</v>
      </c>
      <c r="F35" s="182">
        <f t="shared" si="1"/>
        <v>0</v>
      </c>
      <c r="G35" s="193"/>
    </row>
    <row r="36" spans="2:7" ht="25.5" customHeight="1">
      <c r="B36" s="126" t="str">
        <f>IF(カスタマイズ!$G36="","",カスタマイズ!$G36)</f>
        <v>備品購入費</v>
      </c>
      <c r="C36" s="136" t="str">
        <f>IF(カスタマイズ!$H36="","",カスタマイズ!$H36)</f>
        <v/>
      </c>
      <c r="D36" s="219"/>
      <c r="E36" s="226">
        <f>SUMIF(本年度出納帳!$C$4:$C$1003,カスタマイズ!I36,本年度出納帳!$F$4:$F$1003)</f>
        <v>0</v>
      </c>
      <c r="F36" s="182">
        <f t="shared" si="1"/>
        <v>0</v>
      </c>
      <c r="G36" s="193"/>
    </row>
    <row r="37" spans="2:7" ht="25.5" customHeight="1">
      <c r="B37" s="126" t="str">
        <f>IF(カスタマイズ!$G37="","",カスタマイズ!$G37)</f>
        <v>負担金</v>
      </c>
      <c r="C37" s="136" t="str">
        <f>IF(カスタマイズ!$H37="","",カスタマイズ!$H37)</f>
        <v/>
      </c>
      <c r="D37" s="219"/>
      <c r="E37" s="226">
        <f>SUMIF(本年度出納帳!$C$4:$C$1003,カスタマイズ!I37,本年度出納帳!$F$4:$F$1003)</f>
        <v>0</v>
      </c>
      <c r="F37" s="182">
        <f t="shared" si="1"/>
        <v>0</v>
      </c>
      <c r="G37" s="193"/>
    </row>
    <row r="38" spans="2:7" ht="25.5" customHeight="1">
      <c r="B38" s="126" t="str">
        <f>IF(カスタマイズ!$G38="","",カスタマイズ!$G38)</f>
        <v>積立金</v>
      </c>
      <c r="C38" s="136" t="str">
        <f>IF(カスタマイズ!$H38="","",カスタマイズ!$H38)</f>
        <v/>
      </c>
      <c r="D38" s="219"/>
      <c r="E38" s="226">
        <f>SUMIF(本年度出納帳!$C$4:$C$1003,カスタマイズ!I38,本年度出納帳!$F$4:$F$1003)</f>
        <v>0</v>
      </c>
      <c r="F38" s="182">
        <f t="shared" si="1"/>
        <v>0</v>
      </c>
      <c r="G38" s="193"/>
    </row>
    <row r="39" spans="2:7" ht="25.5" customHeight="1">
      <c r="B39" s="126" t="str">
        <f>IF(カスタマイズ!$G39="","",カスタマイズ!$G39)</f>
        <v>寄附金</v>
      </c>
      <c r="C39" s="136" t="str">
        <f>IF(カスタマイズ!$H39="","",カスタマイズ!$H39)</f>
        <v/>
      </c>
      <c r="D39" s="219"/>
      <c r="E39" s="226">
        <f>SUMIF(本年度出納帳!$C$4:$C$1003,カスタマイズ!I39,本年度出納帳!$F$4:$F$1003)</f>
        <v>0</v>
      </c>
      <c r="F39" s="182">
        <f t="shared" si="1"/>
        <v>0</v>
      </c>
      <c r="G39" s="193"/>
    </row>
    <row r="40" spans="2:7" ht="25.5" customHeight="1">
      <c r="B40" s="126" t="str">
        <f>IF(カスタマイズ!$G40="","",カスタマイズ!$G40)</f>
        <v>使用料及び賃借料</v>
      </c>
      <c r="C40" s="136" t="str">
        <f>IF(カスタマイズ!$H40="","",カスタマイズ!$H40)</f>
        <v/>
      </c>
      <c r="D40" s="219"/>
      <c r="E40" s="226">
        <f>SUMIF(本年度出納帳!$C$4:$C$1003,カスタマイズ!I40,本年度出納帳!$F$4:$F$1003)</f>
        <v>0</v>
      </c>
      <c r="F40" s="182">
        <f t="shared" si="1"/>
        <v>0</v>
      </c>
      <c r="G40" s="193"/>
    </row>
    <row r="41" spans="2:7" ht="25.5" customHeight="1">
      <c r="B41" s="126" t="str">
        <f>IF(カスタマイズ!$G41="","",カスタマイズ!$G41)</f>
        <v>委託料</v>
      </c>
      <c r="C41" s="136" t="str">
        <f>IF(カスタマイズ!$H41="","",カスタマイズ!$H41)</f>
        <v/>
      </c>
      <c r="D41" s="219"/>
      <c r="E41" s="226">
        <f>SUMIF(本年度出納帳!$C$4:$C$1003,カスタマイズ!I41,本年度出納帳!$F$4:$F$1003)</f>
        <v>0</v>
      </c>
      <c r="F41" s="182">
        <f t="shared" si="1"/>
        <v>0</v>
      </c>
      <c r="G41" s="193"/>
    </row>
    <row r="42" spans="2:7" ht="25.5" customHeight="1">
      <c r="B42" s="126" t="str">
        <f>IF(カスタマイズ!$G42="","",カスタマイズ!$G42)</f>
        <v>旅費</v>
      </c>
      <c r="C42" s="136" t="str">
        <f>IF(カスタマイズ!$H42="","",カスタマイズ!$H42)</f>
        <v/>
      </c>
      <c r="D42" s="219"/>
      <c r="E42" s="226">
        <f>SUMIF(本年度出納帳!$C$4:$C$1003,カスタマイズ!I42,本年度出納帳!$F$4:$F$1003)</f>
        <v>0</v>
      </c>
      <c r="F42" s="182">
        <f t="shared" si="1"/>
        <v>0</v>
      </c>
      <c r="G42" s="193"/>
    </row>
    <row r="43" spans="2:7" ht="25.5" customHeight="1">
      <c r="B43" s="126" t="str">
        <f>IF(カスタマイズ!$G43="","",カスタマイズ!$G43)</f>
        <v>工事請負費</v>
      </c>
      <c r="C43" s="136" t="str">
        <f>IF(カスタマイズ!$H43="","",カスタマイズ!$H43)</f>
        <v/>
      </c>
      <c r="D43" s="219"/>
      <c r="E43" s="226">
        <f>SUMIF(本年度出納帳!$C$4:$C$1003,カスタマイズ!I43,本年度出納帳!$F$4:$F$1003)</f>
        <v>0</v>
      </c>
      <c r="F43" s="182">
        <f t="shared" si="1"/>
        <v>0</v>
      </c>
      <c r="G43" s="193"/>
    </row>
    <row r="44" spans="2:7" ht="25.5" customHeight="1">
      <c r="B44" s="126" t="str">
        <f>IF(カスタマイズ!$G44="","",カスタマイズ!$G44)</f>
        <v>原材料費</v>
      </c>
      <c r="C44" s="136" t="str">
        <f>IF(カスタマイズ!$H44="","",カスタマイズ!$H44)</f>
        <v/>
      </c>
      <c r="D44" s="219"/>
      <c r="E44" s="226">
        <f>SUMIF(本年度出納帳!$C$4:$C$1003,カスタマイズ!I44,本年度出納帳!$F$4:$F$1003)</f>
        <v>0</v>
      </c>
      <c r="F44" s="182">
        <f t="shared" si="1"/>
        <v>0</v>
      </c>
      <c r="G44" s="193"/>
    </row>
    <row r="45" spans="2:7" ht="25.5" customHeight="1">
      <c r="B45" s="126" t="str">
        <f>IF(カスタマイズ!$G45="","",カスタマイズ!$G45)</f>
        <v>予備費</v>
      </c>
      <c r="C45" s="136" t="str">
        <f>IF(カスタマイズ!$H45="","",カスタマイズ!$H45)</f>
        <v/>
      </c>
      <c r="D45" s="219"/>
      <c r="E45" s="226">
        <f>SUMIF(本年度出納帳!$C$4:$C$1003,カスタマイズ!I45,本年度出納帳!$F$4:$F$1003)</f>
        <v>0</v>
      </c>
      <c r="F45" s="182">
        <f t="shared" si="1"/>
        <v>0</v>
      </c>
      <c r="G45" s="193"/>
    </row>
    <row r="46" spans="2:7" ht="25.5" customHeight="1">
      <c r="B46" s="126" t="str">
        <f>IF(カスタマイズ!$G46="","",カスタマイズ!$G46)</f>
        <v>雑費</v>
      </c>
      <c r="C46" s="136" t="str">
        <f>IF(カスタマイズ!$H46="","",カスタマイズ!$H46)</f>
        <v/>
      </c>
      <c r="D46" s="219"/>
      <c r="E46" s="226">
        <f>SUMIF(本年度出納帳!$C$4:$C$1003,カスタマイズ!I46,本年度出納帳!$F$4:$F$1003)</f>
        <v>0</v>
      </c>
      <c r="F46" s="182">
        <f t="shared" si="1"/>
        <v>0</v>
      </c>
      <c r="G46" s="193"/>
    </row>
    <row r="47" spans="2:7" ht="25.5" customHeight="1">
      <c r="B47" s="126" t="str">
        <f>IF(カスタマイズ!$G47="","",カスタマイズ!$G47)</f>
        <v/>
      </c>
      <c r="C47" s="136" t="str">
        <f>IF(カスタマイズ!$H47="","",カスタマイズ!$H47)</f>
        <v/>
      </c>
      <c r="D47" s="219"/>
      <c r="E47" s="226">
        <f>SUMIF(本年度出納帳!$C$4:$C$1003,カスタマイズ!I47,本年度出納帳!$F$4:$F$1003)</f>
        <v>0</v>
      </c>
      <c r="F47" s="182">
        <f t="shared" si="1"/>
        <v>0</v>
      </c>
      <c r="G47" s="193"/>
    </row>
    <row r="48" spans="2:7" ht="25.5" customHeight="1">
      <c r="B48" s="126" t="str">
        <f>IF(カスタマイズ!$G48="","",カスタマイズ!$G48)</f>
        <v/>
      </c>
      <c r="C48" s="136" t="str">
        <f>IF(カスタマイズ!$H48="","",カスタマイズ!$H48)</f>
        <v/>
      </c>
      <c r="D48" s="219"/>
      <c r="E48" s="226">
        <f>SUMIF(本年度出納帳!$C$4:$C$1003,カスタマイズ!I48,本年度出納帳!$F$4:$F$1003)</f>
        <v>0</v>
      </c>
      <c r="F48" s="182">
        <f t="shared" si="1"/>
        <v>0</v>
      </c>
      <c r="G48" s="193"/>
    </row>
    <row r="49" spans="1:8" ht="25.5" customHeight="1">
      <c r="B49" s="126" t="str">
        <f>IF(カスタマイズ!$G49="","",カスタマイズ!$G49)</f>
        <v/>
      </c>
      <c r="C49" s="136" t="str">
        <f>IF(カスタマイズ!$H49="","",カスタマイズ!$H49)</f>
        <v/>
      </c>
      <c r="D49" s="219"/>
      <c r="E49" s="226">
        <f>SUMIF(本年度出納帳!$C$4:$C$1003,カスタマイズ!I49,本年度出納帳!$F$4:$F$1003)</f>
        <v>0</v>
      </c>
      <c r="F49" s="182">
        <f t="shared" si="1"/>
        <v>0</v>
      </c>
      <c r="G49" s="193"/>
    </row>
    <row r="50" spans="1:8" ht="25.5" customHeight="1">
      <c r="B50" s="127" t="str">
        <f>IF(カスタマイズ!$G50="","",カスタマイズ!$G50)</f>
        <v/>
      </c>
      <c r="C50" s="137" t="str">
        <f>IF(カスタマイズ!$H50="","",カスタマイズ!$H50)</f>
        <v/>
      </c>
      <c r="D50" s="220"/>
      <c r="E50" s="227">
        <f>SUMIF(本年度出納帳!$C$4:$C$1003,カスタマイズ!$I50,本年度出納帳!$F$4:$F$1003)</f>
        <v>0</v>
      </c>
      <c r="F50" s="183">
        <f t="shared" si="1"/>
        <v>0</v>
      </c>
      <c r="G50" s="195"/>
    </row>
    <row r="51" spans="1:8" ht="19.5">
      <c r="B51" s="128" t="s">
        <v>37</v>
      </c>
      <c r="C51" s="138"/>
      <c r="D51" s="149">
        <f>SUM(D22:D50)</f>
        <v>0</v>
      </c>
      <c r="E51" s="185">
        <f>SUM(E22:E50)</f>
        <v>0</v>
      </c>
      <c r="F51" s="232">
        <f t="shared" si="1"/>
        <v>0</v>
      </c>
      <c r="G51" s="196"/>
    </row>
    <row r="52" spans="1:8">
      <c r="B52" s="94"/>
      <c r="C52" s="94"/>
      <c r="D52" s="94"/>
      <c r="E52" s="94"/>
      <c r="F52" s="94"/>
      <c r="G52" s="94"/>
    </row>
    <row r="53" spans="1:8">
      <c r="B53" s="94"/>
      <c r="C53" s="94"/>
      <c r="D53" s="94"/>
      <c r="E53" s="94"/>
      <c r="F53" s="94"/>
      <c r="G53" s="94"/>
    </row>
    <row r="54" spans="1:8">
      <c r="A54" s="102"/>
      <c r="B54" s="207"/>
      <c r="C54" s="116"/>
      <c r="D54" s="116"/>
      <c r="E54" s="116"/>
      <c r="F54" s="116"/>
      <c r="G54" s="116"/>
      <c r="H54" s="102"/>
    </row>
    <row r="55" spans="1:8">
      <c r="A55" s="102"/>
      <c r="B55" s="208"/>
      <c r="C55" s="208"/>
      <c r="D55" s="208"/>
      <c r="E55" s="208"/>
      <c r="F55" s="208"/>
      <c r="G55" s="208"/>
      <c r="H55" s="102"/>
    </row>
    <row r="56" spans="1:8" ht="28" customHeight="1">
      <c r="A56" s="102"/>
      <c r="B56" s="209"/>
      <c r="C56" s="209"/>
      <c r="D56" s="208"/>
      <c r="E56" s="228"/>
      <c r="F56" s="233"/>
      <c r="G56" s="236"/>
      <c r="H56" s="102"/>
    </row>
    <row r="57" spans="1:8" ht="28" customHeight="1">
      <c r="A57" s="102"/>
      <c r="B57" s="209"/>
      <c r="C57" s="209"/>
      <c r="D57" s="208"/>
      <c r="E57" s="228"/>
      <c r="F57" s="233"/>
      <c r="G57" s="236"/>
      <c r="H57" s="102"/>
    </row>
    <row r="58" spans="1:8" ht="28" customHeight="1">
      <c r="A58" s="102"/>
      <c r="B58" s="209"/>
      <c r="C58" s="209"/>
      <c r="D58" s="208"/>
      <c r="E58" s="228"/>
      <c r="F58" s="233"/>
      <c r="G58" s="236"/>
      <c r="H58" s="102"/>
    </row>
    <row r="59" spans="1:8">
      <c r="A59" s="102"/>
      <c r="B59" s="210"/>
      <c r="C59" s="210"/>
      <c r="D59" s="221"/>
      <c r="E59" s="221"/>
      <c r="F59" s="221"/>
      <c r="G59" s="207"/>
      <c r="H59" s="102"/>
    </row>
    <row r="60" spans="1:8">
      <c r="A60" s="102"/>
      <c r="B60" s="116"/>
      <c r="C60" s="116"/>
      <c r="D60" s="116"/>
      <c r="E60" s="116"/>
      <c r="F60" s="116"/>
      <c r="G60" s="116"/>
      <c r="H60" s="102"/>
    </row>
    <row r="61" spans="1:8">
      <c r="A61" s="102"/>
      <c r="B61" s="116"/>
      <c r="C61" s="116"/>
      <c r="D61" s="116"/>
      <c r="E61" s="116"/>
      <c r="F61" s="116"/>
      <c r="G61" s="116"/>
      <c r="H61" s="203"/>
    </row>
    <row r="62" spans="1:8">
      <c r="C62" s="94"/>
      <c r="D62" s="94"/>
      <c r="E62" s="94"/>
      <c r="F62" s="94"/>
      <c r="G62" s="94"/>
      <c r="H62" s="203"/>
    </row>
    <row r="63" spans="1:8">
      <c r="B63" s="94"/>
      <c r="C63" s="94"/>
      <c r="D63" s="94"/>
      <c r="E63" s="229"/>
      <c r="F63" s="229"/>
      <c r="G63" s="201"/>
      <c r="H63" s="203"/>
    </row>
    <row r="64" spans="1:8">
      <c r="B64" s="94"/>
      <c r="C64" s="94"/>
      <c r="D64" s="94"/>
      <c r="E64" s="94"/>
      <c r="F64" s="94"/>
      <c r="G64" s="94"/>
      <c r="H64" s="203"/>
    </row>
    <row r="65" spans="2:8">
      <c r="C65" s="94"/>
      <c r="D65" s="94"/>
      <c r="E65" s="94"/>
      <c r="F65" s="94"/>
      <c r="G65" s="94"/>
      <c r="H65" s="203"/>
    </row>
    <row r="66" spans="2:8">
      <c r="B66" s="94"/>
      <c r="C66" s="94"/>
      <c r="D66" s="94"/>
      <c r="E66" s="229"/>
      <c r="F66" s="229"/>
      <c r="G66" s="237"/>
    </row>
  </sheetData>
  <mergeCells count="24">
    <mergeCell ref="B1:G1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21:C21"/>
    <mergeCell ref="B55:C55"/>
    <mergeCell ref="B56:C56"/>
    <mergeCell ref="B57:C57"/>
    <mergeCell ref="B58:C58"/>
    <mergeCell ref="B59:C59"/>
    <mergeCell ref="E63:F63"/>
    <mergeCell ref="E66:F66"/>
  </mergeCells>
  <phoneticPr fontId="1"/>
  <printOptions horizontalCentered="1" verticalCentered="1"/>
  <pageMargins left="0.19685039370078738" right="0.19685039370078738" top="0.19685039370078738" bottom="0.19685039370078738" header="0.3" footer="0.3"/>
  <pageSetup paperSize="9" fitToWidth="1" fitToHeight="1" orientation="portrait" usePrinterDefaults="1" r:id="rId1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使い方</vt:lpstr>
      <vt:lpstr>カスタマイズ</vt:lpstr>
      <vt:lpstr>本年度出納帳</vt:lpstr>
      <vt:lpstr>本年度収支決算書</vt:lpstr>
      <vt:lpstr>次年度収支予算書</vt:lpstr>
    </vt:vector>
  </TitlesOfParts>
  <LinksUpToDate>false</LinksUpToDate>
  <SharedDoc>false</SharedDoc>
  <HyperlinksChanged>false</HyperlinksChanged>
  <AppVersion>5.0.3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Ayaka</dc:creator>
  <cp:lastModifiedBy>Y0510885</cp:lastModifiedBy>
  <dcterms:created xsi:type="dcterms:W3CDTF">2024-02-24T09:19:39Z</dcterms:created>
  <dcterms:modified xsi:type="dcterms:W3CDTF">2024-04-01T02:18:04Z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5.0.2.0</vt:lpwstr>
    </vt:vector>
  </property>
  <property fmtid="{DCFEDD21-7773-49B2-8022-6FC58DB5260B}" pid="3" name="LastSavedVersion">
    <vt:lpwstr>5.0.2.0</vt:lpwstr>
  </property>
  <property fmtid="{DCFEDD21-7773-49B2-8022-6FC58DB5260B}" pid="4" name="LastSavedDate">
    <vt:filetime>2024-04-01T02:18:04Z</vt:filetime>
  </property>
</Properties>
</file>