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6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<sst xmlns="http://schemas.openxmlformats.org/spreadsheetml/2006/main" count="1083" uniqueCount="614">
  <si>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</si>
  <si>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</si>
  <si>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</si>
  <si>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</si>
  <si>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</si>
  <si>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</si>
  <si>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</si>
  <si>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</si>
  <si>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</si>
  <si>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</si>
  <si>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</si>
  <si>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</si>
  <si>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</si>
  <si>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</si>
  <si>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</si>
  <si>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</si>
  <si>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</si>
  <si>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</si>
  <si>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</si>
  <si>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</si>
  <si>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</si>
  <si>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</si>
  <si>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</si>
  <si>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</si>
  <si>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</si>
  <si>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</si>
  <si>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</si>
  <si>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</si>
  <si>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</si>
  <si>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</si>
  <si>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</si>
  <si>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</si>
  <si>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</si>
  <si>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</si>
  <si>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</si>
  <si>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</si>
  <si>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</si>
  <si>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</si>
  <si>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</si>
  <si>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</si>
  <si>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</si>
  <si>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</si>
  <si>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</si>
  <si>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</si>
  <si>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</si>
  <si>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</si>
  <si>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</si>
  <si>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</si>
  <si>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</si>
  <si>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</si>
  <si>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</si>
  <si>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</si>
  <si>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</si>
  <si>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</si>
  <si>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</si>
  <si>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</si>
  <si>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</si>
  <si>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</si>
  <si>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</si>
  <si>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</si>
  <si>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</si>
  <si>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</si>
  <si>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</si>
  <si>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</si>
  <si>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</si>
  <si>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</si>
  <si>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</si>
  <si>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</si>
  <si>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</si>
  <si>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</si>
  <si>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</si>
  <si>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</si>
  <si>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</si>
  <si>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</si>
  <si>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</si>
  <si>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</si>
  <si>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</si>
  <si>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</si>
  <si>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</si>
  <si>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</si>
  <si>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</si>
  <si>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</si>
  <si>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</si>
  <si>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</si>
  <si>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</si>
  <si>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</si>
  <si>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</si>
  <si>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</si>
  <si>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</si>
  <si>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</si>
  <si>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</si>
  <si>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宮崎市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</si>
  <si>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</si>
  <si>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</si>
  <si>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</si>
  <si>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</si>
  <si>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</si>
  <si>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</si>
  <si>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</si>
  <si>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</si>
  <si>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</si>
  <si>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</si>
  <si>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</si>
  <si>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</si>
  <si>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</si>
  <si>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</si>
  <si>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</si>
  <si>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</si>
  <si>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</si>
  <si>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</si>
  <si>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</si>
  <si>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</si>
  <si>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</si>
  <si>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</si>
  <si>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</si>
  <si>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</si>
  <si>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</si>
  <si>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</si>
  <si>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</si>
  <si>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</si>
  <si>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</si>
  <si>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</si>
  <si>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</si>
  <si>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</si>
  <si>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</si>
  <si>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</si>
  <si>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</si>
  <si>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</si>
  <si>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</si>
  <si>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</si>
  <si>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</si>
  <si>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</si>
  <si>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</si>
  <si>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</si>
  <si>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</si>
  <si>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</si>
  <si>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</si>
  <si>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</si>
  <si>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</si>
  <si>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</si>
  <si>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</si>
  <si>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</si>
  <si>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</si>
  <si>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</si>
  <si>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</si>
  <si>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</si>
  <si>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</si>
  <si>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</si>
  <si>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</si>
  <si>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</si>
  <si>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</si>
  <si>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</si>
  <si>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</si>
  <si>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</si>
  <si>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</si>
  <si>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</si>
  <si>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</si>
  <si>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</si>
  <si>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</si>
  <si>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</si>
  <si>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</si>
  <si>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</si>
  <si>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</si>
  <si>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</si>
  <si>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</si>
  <si>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</si>
  <si>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</si>
  <si>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</si>
  <si>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</si>
  <si>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</si>
  <si>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</si>
  <si>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</si>
  <si>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</si>
  <si>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</si>
  <si>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</si>
  <si>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</si>
  <si>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</si>
  <si>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</si>
  <si>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</si>
  <si>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</si>
  <si>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</si>
  <si>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</si>
  <si>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</si>
  <si>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</si>
  <si>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</si>
  <si>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</si>
  <si>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</si>
  <si>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</si>
  <si>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</si>
  <si>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</si>
  <si>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</si>
  <si>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</si>
  <si>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</si>
  <si>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</si>
  <si>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</si>
  <si>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</si>
  <si>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</si>
  <si>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</si>
  <si>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</si>
  <si>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</si>
  <si>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</si>
  <si>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</si>
  <si>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</si>
  <si>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</si>
  <si>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</si>
  <si>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</si>
  <si>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</si>
  <si>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</si>
  <si>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宮崎県宮崎市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</si>
  <si>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</si>
  <si>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</si>
  <si>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</si>
  <si>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</si>
  <si>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</si>
  <si>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</si>
  <si>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</si>
  <si>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</si>
  <si>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</si>
  <si>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</si>
  <si>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</si>
  <si>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</si>
  <si>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</si>
  <si>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</si>
  <si>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</si>
  <si>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</si>
  <si>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</si>
  <si>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</si>
  <si>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</si>
  <si>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</si>
  <si>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</si>
  <si>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</si>
  <si>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</si>
  <si>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</si>
  <si>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</si>
  <si>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</si>
  <si>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</si>
  <si>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</si>
  <si>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</si>
  <si>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</si>
  <si>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</si>
  <si>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</si>
  <si>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</si>
  <si>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</si>
  <si>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</si>
  <si>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</si>
  <si>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</si>
  <si>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</si>
  <si>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</si>
  <si>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</si>
  <si>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</si>
  <si>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</si>
  <si>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</si>
  <si>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</si>
  <si>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</si>
  <si>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</si>
  <si>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</si>
  <si>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</si>
  <si>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</si>
  <si>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</si>
  <si>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</si>
  <si>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</si>
  <si>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</si>
  <si>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</si>
  <si>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</si>
  <si>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</si>
  <si>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</si>
  <si>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</si>
  <si>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</si>
  <si>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</si>
  <si>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</si>
  <si>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</si>
  <si>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</si>
  <si>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</si>
  <si>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</si>
  <si>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</si>
  <si>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</si>
  <si>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</si>
  <si>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</si>
  <si>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</si>
  <si>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</si>
  <si>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</si>
  <si>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</si>
  <si>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</si>
  <si>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</si>
  <si>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</si>
  <si>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</si>
  <si>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</si>
  <si>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</si>
  <si>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</si>
  <si>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</si>
  <si>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</si>
  <si>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</si>
  <si>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</si>
  <si>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</si>
  <si>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</si>
  <si>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</si>
  <si>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</si>
  <si>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</si>
  <si>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</si>
  <si>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</si>
  <si>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</si>
  <si>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</si>
  <si>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</si>
  <si>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</si>
  <si>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</si>
  <si>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</si>
  <si>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</si>
  <si>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</si>
  <si>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</si>
  <si>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</si>
  <si>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</si>
  <si>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</si>
  <si>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</si>
  <si>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</si>
  <si>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</si>
  <si>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</si>
  <si>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</si>
  <si>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</si>
  <si>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</si>
  <si>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</si>
  <si>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</si>
  <si>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</si>
  <si>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</si>
  <si>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</si>
  <si>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</si>
  <si>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</si>
  <si>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</si>
  <si>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</si>
  <si>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</si>
  <si>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</si>
  <si>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</si>
  <si>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</si>
  <si>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</si>
  <si>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</si>
  <si>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</si>
  <si>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</si>
  <si>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</si>
  <si>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</si>
  <si>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</si>
  <si>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</si>
  <si>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</si>
  <si>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</si>
  <si>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</si>
  <si>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</si>
  <si>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</si>
  <si>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</si>
  <si>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</si>
  <si>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</si>
  <si>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</si>
  <si>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</si>
  <si>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</si>
  <si>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</si>
  <si>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</si>
  <si>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</si>
  <si>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</si>
  <si>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</si>
  <si>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</si>
  <si>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</si>
  <si>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宮崎県宮崎市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</si>
  <si>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</si>
  <si>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</si>
  <si>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</si>
  <si>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</si>
  <si>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</si>
  <si>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</si>
  <si>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</si>
  <si>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</si>
  <si>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</si>
  <si>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</si>
  <si>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</si>
  <si>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</si>
  <si>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</si>
  <si>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</si>
  <si>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</si>
  <si>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</si>
  <si>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</si>
  <si>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</si>
  <si>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</si>
  <si>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</si>
  <si>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公営住宅建設資金特別会計</t>
    <phoneticPr fontId="5"/>
  </si>
  <si>
    <t>公園墓地特別会計</t>
    <phoneticPr fontId="5"/>
  </si>
  <si>
    <t>用地取得特別会計</t>
    <phoneticPr fontId="5"/>
  </si>
  <si>
    <t>母子父子寡婦福祉資金特別会計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</si>
  <si>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</si>
  <si>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</si>
  <si>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</si>
  <si>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</si>
  <si>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</si>
  <si>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</si>
  <si>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</si>
  <si>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</si>
  <si>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</si>
  <si>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</si>
  <si>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</si>
  <si>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</si>
  <si>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</si>
  <si>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</si>
  <si>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</si>
  <si>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</si>
  <si>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</si>
  <si>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</si>
  <si>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</si>
  <si>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</si>
  <si>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公共下水道事業会計</t>
    <phoneticPr fontId="5"/>
  </si>
  <si>
    <t>農業集落排水事業会計</t>
    <phoneticPr fontId="5"/>
  </si>
  <si>
    <t>法適用企業</t>
    <phoneticPr fontId="5"/>
  </si>
  <si>
    <t>田野病院事業会計</t>
    <phoneticPr fontId="5"/>
  </si>
  <si>
    <t>卸売市場特別会計</t>
    <phoneticPr fontId="5"/>
  </si>
  <si>
    <t>法非適用企業</t>
    <phoneticPr fontId="5"/>
  </si>
  <si>
    <t>公設合併処理浄化槽事業特別会計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</si>
  <si>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</si>
  <si>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</si>
  <si>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</si>
  <si>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</si>
  <si>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</si>
  <si>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</si>
  <si>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</si>
  <si>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</si>
  <si>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</si>
  <si>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</si>
  <si>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</si>
  <si>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</si>
  <si>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</si>
  <si>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</si>
  <si>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</si>
  <si>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</si>
  <si>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</si>
  <si>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</si>
  <si>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</si>
  <si>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</si>
  <si>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</si>
  <si>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</si>
  <si>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</si>
  <si>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</si>
  <si>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</si>
  <si>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</si>
  <si>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</si>
  <si>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</si>
  <si>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</si>
  <si>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</si>
  <si>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</si>
  <si>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</si>
  <si>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</si>
  <si>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</si>
  <si>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</si>
  <si>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</si>
  <si>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</si>
  <si>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</si>
  <si>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</si>
  <si>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</si>
  <si>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</si>
  <si>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</si>
  <si>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</si>
  <si>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</si>
  <si>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</si>
  <si>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</si>
  <si>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</si>
  <si>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</si>
  <si>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</si>
  <si>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</si>
  <si>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</si>
  <si>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</si>
  <si>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</si>
  <si>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</si>
  <si>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</si>
  <si>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</si>
  <si>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</si>
  <si>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</si>
  <si>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</si>
  <si>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</si>
  <si>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</si>
  <si>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</si>
  <si>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</si>
  <si>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</si>
  <si>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</si>
  <si>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</si>
  <si>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公設合併処理浄化槽事業特別会計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</si>
  <si>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</si>
  <si>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</si>
  <si>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</si>
  <si>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</si>
  <si>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</si>
  <si>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</si>
  <si>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</si>
  <si>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</si>
  <si>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</si>
  <si>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</si>
  <si>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</si>
  <si>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</si>
  <si>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</si>
  <si>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</si>
  <si>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</si>
  <si>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</si>
  <si>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</si>
  <si>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</si>
  <si>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</si>
  <si>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</si>
  <si>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</si>
  <si>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</si>
  <si>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</si>
  <si>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</si>
  <si>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</si>
  <si>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</si>
  <si>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</si>
  <si>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</si>
  <si>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</si>
  <si>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</si>
  <si>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</si>
  <si>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</si>
  <si>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</si>
  <si>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</si>
  <si>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</si>
  <si>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</si>
  <si>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</si>
  <si>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</si>
  <si>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</si>
  <si>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</si>
  <si>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</si>
  <si>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</si>
  <si>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</si>
  <si>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</si>
  <si>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</si>
  <si>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</si>
  <si>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</si>
  <si>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</si>
  <si>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</si>
  <si>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</si>
  <si>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</si>
  <si>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</si>
  <si>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</si>
  <si>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</si>
  <si>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</si>
  <si>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</si>
  <si>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</si>
  <si>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</si>
  <si>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</si>
  <si>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</si>
  <si>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</si>
  <si>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</si>
  <si>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</si>
  <si>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</si>
  <si>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</si>
  <si>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</si>
  <si>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</si>
  <si>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</si>
  <si>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</si>
  <si>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</si>
  <si>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</si>
  <si>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</si>
  <si>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</si>
  <si>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</si>
  <si>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</si>
  <si>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</si>
  <si>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</si>
  <si>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</si>
  <si>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</si>
  <si>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</si>
  <si>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</si>
  <si>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</si>
  <si>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</si>
  <si>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</si>
  <si>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</si>
  <si>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</si>
  <si>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</si>
  <si>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3.29</t>
  </si>
  <si>
    <t>▲ 0.86</t>
  </si>
  <si>
    <t>▲ 2.60</t>
  </si>
  <si>
    <t>▲ 0.85</t>
  </si>
  <si>
    <t>水道事業会計</t>
  </si>
  <si>
    <t>公共下水道事業会計</t>
  </si>
  <si>
    <t>一般会計</t>
  </si>
  <si>
    <t>国民健康保険特別会計</t>
  </si>
  <si>
    <t>▲ 0.26</t>
  </si>
  <si>
    <t>▲ 0.20</t>
  </si>
  <si>
    <t>▲ 0.45</t>
  </si>
  <si>
    <t>介護保険特別会計</t>
  </si>
  <si>
    <t>農業集落排水事業会計</t>
  </si>
  <si>
    <t>田野病院事業会計</t>
  </si>
  <si>
    <t>工業用水道事業会計</t>
  </si>
  <si>
    <t>その他会計（赤字）</t>
  </si>
  <si>
    <t>その他会計（黒字）</t>
  </si>
  <si>
    <t>-</t>
    <phoneticPr fontId="2"/>
  </si>
  <si>
    <t>-</t>
    <phoneticPr fontId="2"/>
  </si>
  <si>
    <t>-</t>
    <phoneticPr fontId="2"/>
  </si>
  <si>
    <t>-</t>
    <phoneticPr fontId="2"/>
  </si>
  <si>
    <t>-</t>
    <phoneticPr fontId="2"/>
  </si>
  <si>
    <t>宮崎県中部地区衛生組合（一般会計）</t>
    <rPh sb="0" eb="3">
      <t>ミヤザキケン</t>
    </rPh>
    <rPh sb="3" eb="5">
      <t>チュウブ</t>
    </rPh>
    <rPh sb="5" eb="7">
      <t>チク</t>
    </rPh>
    <rPh sb="7" eb="9">
      <t>エイセイ</t>
    </rPh>
    <rPh sb="9" eb="11">
      <t>クミアイ</t>
    </rPh>
    <rPh sb="12" eb="14">
      <t>イッパン</t>
    </rPh>
    <rPh sb="14" eb="16">
      <t>カイケイ</t>
    </rPh>
    <phoneticPr fontId="2"/>
  </si>
  <si>
    <t>宮崎県市町村総合事務組合（一般会計）</t>
    <rPh sb="0" eb="2">
      <t>ミヤザキ</t>
    </rPh>
    <rPh sb="2" eb="3">
      <t>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</si>
  <si>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2">
      <t>ミヤザキ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</si>
  <si>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</si>
  <si>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</si>
  <si>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宮崎県自治会館管理組合</t>
    <rPh sb="0" eb="3">
      <t>ミヤザキケン</t>
    </rPh>
    <rPh sb="3" eb="5">
      <t>ジチ</t>
    </rPh>
    <rPh sb="5" eb="7">
      <t>カイカン</t>
    </rPh>
    <rPh sb="7" eb="9">
      <t>カンリ</t>
    </rPh>
    <rPh sb="9" eb="11">
      <t>クミアイ</t>
    </rPh>
    <phoneticPr fontId="2"/>
  </si>
  <si>
    <t>宮崎市体育協会</t>
    <rPh sb="0" eb="3">
      <t>ミヤザキシ</t>
    </rPh>
    <rPh sb="3" eb="5">
      <t>タイイク</t>
    </rPh>
    <rPh sb="5" eb="7">
      <t>キョウカイ</t>
    </rPh>
    <phoneticPr fontId="2"/>
  </si>
  <si>
    <t>宮崎文化振興協会</t>
    <rPh sb="0" eb="2">
      <t>ミヤザキ</t>
    </rPh>
    <rPh sb="2" eb="4">
      <t>ブンカ</t>
    </rPh>
    <rPh sb="4" eb="6">
      <t>シンコウ</t>
    </rPh>
    <rPh sb="6" eb="8">
      <t>キョウカイ</t>
    </rPh>
    <phoneticPr fontId="2"/>
  </si>
  <si>
    <t>宮崎市中央市場水産物精算株式会社</t>
    <rPh sb="0" eb="3">
      <t>ミヤザキシ</t>
    </rPh>
    <rPh sb="3" eb="5">
      <t>チュウオウ</t>
    </rPh>
    <rPh sb="5" eb="7">
      <t>シジョウ</t>
    </rPh>
    <rPh sb="7" eb="10">
      <t>スイサンブツ</t>
    </rPh>
    <rPh sb="10" eb="12">
      <t>セイサン</t>
    </rPh>
    <rPh sb="12" eb="14">
      <t>カブシキ</t>
    </rPh>
    <rPh sb="14" eb="16">
      <t>カイシャ</t>
    </rPh>
    <phoneticPr fontId="2"/>
  </si>
  <si>
    <t>宮崎市中央市場精算株式会社</t>
    <rPh sb="0" eb="3">
      <t>ミヤザキシ</t>
    </rPh>
    <rPh sb="3" eb="5">
      <t>チュウオウ</t>
    </rPh>
    <rPh sb="5" eb="7">
      <t>シジョウ</t>
    </rPh>
    <rPh sb="7" eb="9">
      <t>セイサン</t>
    </rPh>
    <rPh sb="9" eb="11">
      <t>カブシキ</t>
    </rPh>
    <rPh sb="11" eb="13">
      <t>カイシャ</t>
    </rPh>
    <phoneticPr fontId="2"/>
  </si>
  <si>
    <t>宮崎市フェニックス自然動物園管理株式会社</t>
    <rPh sb="0" eb="3">
      <t>ミヤザキシ</t>
    </rPh>
    <rPh sb="9" eb="11">
      <t>シゼン</t>
    </rPh>
    <rPh sb="11" eb="14">
      <t>ドウブツエン</t>
    </rPh>
    <rPh sb="14" eb="16">
      <t>カンリ</t>
    </rPh>
    <rPh sb="16" eb="18">
      <t>カブシキ</t>
    </rPh>
    <rPh sb="18" eb="20">
      <t>カイシャ</t>
    </rPh>
    <phoneticPr fontId="2"/>
  </si>
  <si>
    <t>宮崎水管理株式会社</t>
    <rPh sb="0" eb="2">
      <t>ミヤザキ</t>
    </rPh>
    <rPh sb="2" eb="3">
      <t>ミズ</t>
    </rPh>
    <rPh sb="3" eb="5">
      <t>カンリ</t>
    </rPh>
    <rPh sb="5" eb="7">
      <t>カブシキ</t>
    </rPh>
    <rPh sb="7" eb="9">
      <t>カイシャ</t>
    </rPh>
    <phoneticPr fontId="2"/>
  </si>
  <si>
    <t>宮崎市土地開発公社</t>
    <rPh sb="0" eb="3">
      <t>ミヤザキシ</t>
    </rPh>
    <rPh sb="3" eb="5">
      <t>トチ</t>
    </rPh>
    <rPh sb="5" eb="7">
      <t>カイハツ</t>
    </rPh>
    <rPh sb="7" eb="9">
      <t>コウシャ</t>
    </rPh>
    <phoneticPr fontId="2"/>
  </si>
  <si>
    <t>宮崎市清武文化会館</t>
    <rPh sb="0" eb="3">
      <t>ミヤザキシ</t>
    </rPh>
    <rPh sb="3" eb="5">
      <t>キヨタケ</t>
    </rPh>
    <rPh sb="5" eb="7">
      <t>ブンカ</t>
    </rPh>
    <rPh sb="7" eb="9">
      <t>カイカン</t>
    </rPh>
    <phoneticPr fontId="2"/>
  </si>
  <si>
    <t>公立大学法人宮崎公立大学</t>
    <rPh sb="0" eb="2">
      <t>コウリツ</t>
    </rPh>
    <rPh sb="2" eb="4">
      <t>ダイガク</t>
    </rPh>
    <rPh sb="4" eb="6">
      <t>ホウジン</t>
    </rPh>
    <rPh sb="6" eb="8">
      <t>ミヤザキ</t>
    </rPh>
    <rPh sb="8" eb="10">
      <t>コウリツ</t>
    </rPh>
    <rPh sb="10" eb="12">
      <t>ダイガク</t>
    </rPh>
    <phoneticPr fontId="2"/>
  </si>
  <si>
    <t>宮崎県環境整備公社</t>
    <rPh sb="0" eb="3">
      <t>ミヤザキケン</t>
    </rPh>
    <rPh sb="3" eb="5">
      <t>カンキョウ</t>
    </rPh>
    <rPh sb="5" eb="7">
      <t>セイビ</t>
    </rPh>
    <rPh sb="7" eb="9">
      <t>コウシャ</t>
    </rPh>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</si>
  <si>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</si>
  <si>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</si>
  <si>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</si>
  <si>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</si>
  <si>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</si>
  <si>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</si>
  <si>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</si>
  <si>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公共施設整備等基金</t>
    <rPh sb="0" eb="2">
      <t>コウキョウ</t>
    </rPh>
    <rPh sb="2" eb="4">
      <t>シセツ</t>
    </rPh>
    <rPh sb="4" eb="6">
      <t>セイビ</t>
    </rPh>
    <rPh sb="6" eb="7">
      <t>トウ</t>
    </rPh>
    <rPh sb="7" eb="9">
      <t>キキン</t>
    </rPh>
    <phoneticPr fontId="11"/>
  </si>
  <si>
    <t>敬老ふれあい基金</t>
    <rPh sb="0" eb="2">
      <t>ケイロウ</t>
    </rPh>
    <rPh sb="6" eb="8">
      <t>キキン</t>
    </rPh>
    <phoneticPr fontId="11"/>
  </si>
  <si>
    <t>学術振興基金</t>
    <rPh sb="0" eb="2">
      <t>ガクジュツ</t>
    </rPh>
    <rPh sb="2" eb="4">
      <t>シンコウ</t>
    </rPh>
    <rPh sb="4" eb="6">
      <t>キキン</t>
    </rPh>
    <phoneticPr fontId="11"/>
  </si>
  <si>
    <t>公立大学財政運営基金</t>
    <rPh sb="0" eb="2">
      <t>コウリツ</t>
    </rPh>
    <rPh sb="2" eb="4">
      <t>ダイガク</t>
    </rPh>
    <rPh sb="4" eb="6">
      <t>ザイセイ</t>
    </rPh>
    <rPh sb="6" eb="8">
      <t>ウンエイ</t>
    </rPh>
    <rPh sb="8" eb="10">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</si>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</sst>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9251-4D13-9556-0CE1BD256D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42733</c:v>
                </c:pt>
                <c:pt idx="1">
                  <c:v>40637</c:v>
                </c:pt>
                <c:pt idx="2">
                  <c:v>39173</c:v>
                </c:pt>
                <c:pt idx="3">
                  <c:v>41093</c:v>
                </c:pt>
                <c:pt idx="4">
                  <c:v>36072</c:v>
                </c:pt>
              </c:numCache>
            </c:numRef>
          </c:val>
          <c:smooth val="0"/>
          <c:extLst xmlns:c16r2="http://schemas.microsoft.com/office/drawing/2015/06/chart">
            <c:ext xmlns:c16="http://schemas.microsoft.com/office/drawing/2014/chart" uri="{C3380CC4-5D6E-409C-BE32-E72D297353CC}">
              <c16:uniqueId val="{00000001-9251-4D13-9556-0CE1BD256DEA}"/>
            </c:ext>
          </c:extLst>
        </c:ser>
        <c:dLbls>
          <c:showLegendKey val="0"/>
          <c:showVal val="0"/>
          <c:showCatName val="0"/>
          <c:showSerName val="0"/>
          <c:showPercent val="0"/>
          <c:showBubbleSize val="0"/>
        </c:dLbls>
        <c:marker val="1"/>
        <c:smooth val="0"/>
        <c:axId val="104902016"/>
        <c:axId val="104912384"/>
      </c:lineChart>
      <c:catAx>
        <c:axId val="10490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12384"/>
        <c:crosses val="autoZero"/>
        <c:auto val="1"/>
        <c:lblAlgn val="ctr"/>
        <c:lblOffset val="100"/>
        <c:tickLblSkip val="1"/>
        <c:tickMarkSkip val="1"/>
        <c:noMultiLvlLbl val="0"/>
      </c:catAx>
      <c:valAx>
        <c:axId val="1049123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0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2.85</c:v>
                </c:pt>
                <c:pt idx="1">
                  <c:v>3</c:v>
                </c:pt>
                <c:pt idx="2">
                  <c:v>3.75</c:v>
                </c:pt>
                <c:pt idx="3">
                  <c:v>3.28</c:v>
                </c:pt>
                <c:pt idx="4">
                  <c:v>2.98</c:v>
                </c:pt>
              </c:numCache>
            </c:numRef>
          </c:val>
          <c:extLst xmlns:c16r2="http://schemas.microsoft.com/office/drawing/2015/06/chart">
            <c:ext xmlns:c16="http://schemas.microsoft.com/office/drawing/2014/chart" uri="{C3380CC4-5D6E-409C-BE32-E72D297353CC}">
              <c16:uniqueId val="{00000000-4B65-47D0-99B7-E64945545E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12.37</c:v>
                </c:pt>
                <c:pt idx="1">
                  <c:v>10.67</c:v>
                </c:pt>
                <c:pt idx="2">
                  <c:v>10.75</c:v>
                </c:pt>
                <c:pt idx="3">
                  <c:v>10.6</c:v>
                </c:pt>
                <c:pt idx="4">
                  <c:v>11.49</c:v>
                </c:pt>
              </c:numCache>
            </c:numRef>
          </c:val>
          <c:extLst xmlns:c16r2="http://schemas.microsoft.com/office/drawing/2015/06/chart">
            <c:ext xmlns:c16="http://schemas.microsoft.com/office/drawing/2014/chart" uri="{C3380CC4-5D6E-409C-BE32-E72D297353CC}">
              <c16:uniqueId val="{00000001-4B65-47D0-99B7-E64945545E1D}"/>
            </c:ext>
          </c:extLst>
        </c:ser>
        <c:dLbls>
          <c:showLegendKey val="0"/>
          <c:showVal val="0"/>
          <c:showCatName val="0"/>
          <c:showSerName val="0"/>
          <c:showPercent val="0"/>
          <c:showBubbleSize val="0"/>
        </c:dLbls>
        <c:gapWidth val="250"/>
        <c:overlap val="100"/>
        <c:axId val="116393856"/>
        <c:axId val="116400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0.99</c:v>
                </c:pt>
                <c:pt idx="1">
                  <c:v>-3.29</c:v>
                </c:pt>
                <c:pt idx="2">
                  <c:v>-0.86</c:v>
                </c:pt>
                <c:pt idx="3">
                  <c:v>-2.6</c:v>
                </c:pt>
                <c:pt idx="4">
                  <c:v>-0.85</c:v>
                </c:pt>
              </c:numCache>
            </c:numRef>
          </c:val>
          <c:smooth val="0"/>
          <c:extLst xmlns:c16r2="http://schemas.microsoft.com/office/drawing/2015/06/chart">
            <c:ext xmlns:c16="http://schemas.microsoft.com/office/drawing/2014/chart" uri="{C3380CC4-5D6E-409C-BE32-E72D297353CC}">
              <c16:uniqueId val="{00000002-4B65-47D0-99B7-E64945545E1D}"/>
            </c:ext>
          </c:extLst>
        </c:ser>
        <c:dLbls>
          <c:showLegendKey val="0"/>
          <c:showVal val="0"/>
          <c:showCatName val="0"/>
          <c:showSerName val="0"/>
          <c:showPercent val="0"/>
          <c:showBubbleSize val="0"/>
        </c:dLbls>
        <c:marker val="1"/>
        <c:smooth val="0"/>
        <c:axId val="116393856"/>
        <c:axId val="116400128"/>
      </c:lineChart>
      <c:catAx>
        <c:axId val="11639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400128"/>
        <c:crosses val="autoZero"/>
        <c:auto val="1"/>
        <c:lblAlgn val="ctr"/>
        <c:lblOffset val="100"/>
        <c:tickLblSkip val="1"/>
        <c:tickMarkSkip val="1"/>
        <c:noMultiLvlLbl val="0"/>
      </c:catAx>
      <c:valAx>
        <c:axId val="11640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9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0.24</c:v>
                </c:pt>
                <c:pt idx="2">
                  <c:v>#N/A</c:v>
                </c:pt>
                <c:pt idx="3">
                  <c:v>0.31</c:v>
                </c:pt>
                <c:pt idx="4">
                  <c:v>#N/A</c:v>
                </c:pt>
                <c:pt idx="5">
                  <c:v>0.37</c:v>
                </c:pt>
                <c:pt idx="6">
                  <c:v>#N/A</c:v>
                </c:pt>
                <c:pt idx="7">
                  <c:v>0.39</c:v>
                </c:pt>
                <c:pt idx="8">
                  <c:v>#N/A</c:v>
                </c:pt>
                <c:pt idx="9">
                  <c:v>0.02</c:v>
                </c:pt>
              </c:numCache>
            </c:numRef>
          </c:val>
          <c:extLst xmlns:c16r2="http://schemas.microsoft.com/office/drawing/2015/06/chart">
            <c:ext xmlns:c16="http://schemas.microsoft.com/office/drawing/2014/chart" uri="{C3380CC4-5D6E-409C-BE32-E72D297353CC}">
              <c16:uniqueId val="{00000000-5B50-4526-AC31-D8348CB769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B50-4526-AC31-D8348CB7695B}"/>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7.0000000000000007E-2</c:v>
                </c:pt>
                <c:pt idx="4">
                  <c:v>#N/A</c:v>
                </c:pt>
                <c:pt idx="5">
                  <c:v>7.0000000000000007E-2</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2-5B50-4526-AC31-D8348CB7695B}"/>
            </c:ext>
          </c:extLst>
        </c:ser>
        <c:ser>
          <c:idx val="3"/>
          <c:order val="3"/>
          <c:tx>
            <c:strRef>
              <c:f>データシート!$A$30</c:f>
              <c:strCache>
                <c:ptCount val="1"/>
                <c:pt idx="0">
                  <c:v>田野病院事業会計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0.78</c:v>
                </c:pt>
                <c:pt idx="2">
                  <c:v>#N/A</c:v>
                </c:pt>
                <c:pt idx="3">
                  <c:v>0.44</c:v>
                </c:pt>
                <c:pt idx="4">
                  <c:v>#N/A</c:v>
                </c:pt>
                <c:pt idx="5">
                  <c:v>0.52</c:v>
                </c:pt>
                <c:pt idx="6">
                  <c:v>#N/A</c:v>
                </c:pt>
                <c:pt idx="7">
                  <c:v>0.31</c:v>
                </c:pt>
                <c:pt idx="8">
                  <c:v>#N/A</c:v>
                </c:pt>
                <c:pt idx="9">
                  <c:v>0.21</c:v>
                </c:pt>
              </c:numCache>
            </c:numRef>
          </c:val>
          <c:extLst xmlns:c16r2="http://schemas.microsoft.com/office/drawing/2015/06/chart">
            <c:ext xmlns:c16="http://schemas.microsoft.com/office/drawing/2014/chart" uri="{C3380CC4-5D6E-409C-BE32-E72D297353CC}">
              <c16:uniqueId val="{00000003-5B50-4526-AC31-D8348CB7695B}"/>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0.33</c:v>
                </c:pt>
                <c:pt idx="2">
                  <c:v>#N/A</c:v>
                </c:pt>
                <c:pt idx="3">
                  <c:v>0.32</c:v>
                </c:pt>
                <c:pt idx="4">
                  <c:v>#N/A</c:v>
                </c:pt>
                <c:pt idx="5">
                  <c:v>0.3</c:v>
                </c:pt>
                <c:pt idx="6">
                  <c:v>#N/A</c:v>
                </c:pt>
                <c:pt idx="7">
                  <c:v>0.28000000000000003</c:v>
                </c:pt>
                <c:pt idx="8">
                  <c:v>#N/A</c:v>
                </c:pt>
                <c:pt idx="9">
                  <c:v>0.27</c:v>
                </c:pt>
              </c:numCache>
            </c:numRef>
          </c:val>
          <c:extLst xmlns:c16r2="http://schemas.microsoft.com/office/drawing/2015/06/chart">
            <c:ext xmlns:c16="http://schemas.microsoft.com/office/drawing/2014/chart" uri="{C3380CC4-5D6E-409C-BE32-E72D297353CC}">
              <c16:uniqueId val="{00000004-5B50-4526-AC31-D8348CB7695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0.55000000000000004</c:v>
                </c:pt>
                <c:pt idx="2">
                  <c:v>#N/A</c:v>
                </c:pt>
                <c:pt idx="3">
                  <c:v>0.66</c:v>
                </c:pt>
                <c:pt idx="4">
                  <c:v>#N/A</c:v>
                </c:pt>
                <c:pt idx="5">
                  <c:v>0.25</c:v>
                </c:pt>
                <c:pt idx="6">
                  <c:v>#N/A</c:v>
                </c:pt>
                <c:pt idx="7">
                  <c:v>0.67</c:v>
                </c:pt>
                <c:pt idx="8">
                  <c:v>#N/A</c:v>
                </c:pt>
                <c:pt idx="9">
                  <c:v>0.93</c:v>
                </c:pt>
              </c:numCache>
            </c:numRef>
          </c:val>
          <c:extLst xmlns:c16r2="http://schemas.microsoft.com/office/drawing/2015/06/chart">
            <c:ext xmlns:c16="http://schemas.microsoft.com/office/drawing/2014/chart" uri="{C3380CC4-5D6E-409C-BE32-E72D297353CC}">
              <c16:uniqueId val="{00000005-5B50-4526-AC31-D8348CB7695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0.26</c:v>
                </c:pt>
                <c:pt idx="1">
                  <c:v>#N/A</c:v>
                </c:pt>
                <c:pt idx="2">
                  <c:v>0.2</c:v>
                </c:pt>
                <c:pt idx="3">
                  <c:v>#N/A</c:v>
                </c:pt>
                <c:pt idx="4">
                  <c:v>0.45</c:v>
                </c:pt>
                <c:pt idx="5">
                  <c:v>#N/A</c:v>
                </c:pt>
                <c:pt idx="6">
                  <c:v>#N/A</c:v>
                </c:pt>
                <c:pt idx="7">
                  <c:v>1.0900000000000001</c:v>
                </c:pt>
                <c:pt idx="8">
                  <c:v>#N/A</c:v>
                </c:pt>
                <c:pt idx="9">
                  <c:v>2.4500000000000002</c:v>
                </c:pt>
              </c:numCache>
            </c:numRef>
          </c:val>
          <c:extLst xmlns:c16r2="http://schemas.microsoft.com/office/drawing/2015/06/chart">
            <c:ext xmlns:c16="http://schemas.microsoft.com/office/drawing/2014/chart" uri="{C3380CC4-5D6E-409C-BE32-E72D297353CC}">
              <c16:uniqueId val="{00000006-5B50-4526-AC31-D8348CB7695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2.84</c:v>
                </c:pt>
                <c:pt idx="2">
                  <c:v>#N/A</c:v>
                </c:pt>
                <c:pt idx="3">
                  <c:v>2.94</c:v>
                </c:pt>
                <c:pt idx="4">
                  <c:v>#N/A</c:v>
                </c:pt>
                <c:pt idx="5">
                  <c:v>3.68</c:v>
                </c:pt>
                <c:pt idx="6">
                  <c:v>#N/A</c:v>
                </c:pt>
                <c:pt idx="7">
                  <c:v>3.22</c:v>
                </c:pt>
                <c:pt idx="8">
                  <c:v>#N/A</c:v>
                </c:pt>
                <c:pt idx="9">
                  <c:v>2.96</c:v>
                </c:pt>
              </c:numCache>
            </c:numRef>
          </c:val>
          <c:extLst xmlns:c16r2="http://schemas.microsoft.com/office/drawing/2015/06/chart">
            <c:ext xmlns:c16="http://schemas.microsoft.com/office/drawing/2014/chart" uri="{C3380CC4-5D6E-409C-BE32-E72D297353CC}">
              <c16:uniqueId val="{00000007-5B50-4526-AC31-D8348CB7695B}"/>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3.11</c:v>
                </c:pt>
                <c:pt idx="2">
                  <c:v>#N/A</c:v>
                </c:pt>
                <c:pt idx="3">
                  <c:v>3.35</c:v>
                </c:pt>
                <c:pt idx="4">
                  <c:v>#N/A</c:v>
                </c:pt>
                <c:pt idx="5">
                  <c:v>3.36</c:v>
                </c:pt>
                <c:pt idx="6">
                  <c:v>#N/A</c:v>
                </c:pt>
                <c:pt idx="7">
                  <c:v>3.23</c:v>
                </c:pt>
                <c:pt idx="8">
                  <c:v>#N/A</c:v>
                </c:pt>
                <c:pt idx="9">
                  <c:v>3.08</c:v>
                </c:pt>
              </c:numCache>
            </c:numRef>
          </c:val>
          <c:extLst xmlns:c16r2="http://schemas.microsoft.com/office/drawing/2015/06/chart">
            <c:ext xmlns:c16="http://schemas.microsoft.com/office/drawing/2014/chart" uri="{C3380CC4-5D6E-409C-BE32-E72D297353CC}">
              <c16:uniqueId val="{00000008-5B50-4526-AC31-D8348CB7695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6.04</c:v>
                </c:pt>
                <c:pt idx="2">
                  <c:v>#N/A</c:v>
                </c:pt>
                <c:pt idx="3">
                  <c:v>6.55</c:v>
                </c:pt>
                <c:pt idx="4">
                  <c:v>#N/A</c:v>
                </c:pt>
                <c:pt idx="5">
                  <c:v>7.51</c:v>
                </c:pt>
                <c:pt idx="6">
                  <c:v>#N/A</c:v>
                </c:pt>
                <c:pt idx="7">
                  <c:v>7.99</c:v>
                </c:pt>
                <c:pt idx="8">
                  <c:v>#N/A</c:v>
                </c:pt>
                <c:pt idx="9">
                  <c:v>8.2799999999999994</c:v>
                </c:pt>
              </c:numCache>
            </c:numRef>
          </c:val>
          <c:extLst xmlns:c16r2="http://schemas.microsoft.com/office/drawing/2015/06/chart">
            <c:ext xmlns:c16="http://schemas.microsoft.com/office/drawing/2014/chart" uri="{C3380CC4-5D6E-409C-BE32-E72D297353CC}">
              <c16:uniqueId val="{00000009-5B50-4526-AC31-D8348CB7695B}"/>
            </c:ext>
          </c:extLst>
        </c:ser>
        <c:dLbls>
          <c:showLegendKey val="0"/>
          <c:showVal val="0"/>
          <c:showCatName val="0"/>
          <c:showSerName val="0"/>
          <c:showPercent val="0"/>
          <c:showBubbleSize val="0"/>
        </c:dLbls>
        <c:gapWidth val="150"/>
        <c:overlap val="100"/>
        <c:axId val="116830208"/>
        <c:axId val="116831744"/>
      </c:barChart>
      <c:catAx>
        <c:axId val="11683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31744"/>
        <c:crosses val="autoZero"/>
        <c:auto val="1"/>
        <c:lblAlgn val="ctr"/>
        <c:lblOffset val="100"/>
        <c:tickLblSkip val="1"/>
        <c:tickMarkSkip val="1"/>
        <c:noMultiLvlLbl val="0"/>
      </c:catAx>
      <c:valAx>
        <c:axId val="11683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30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19570</c:v>
                </c:pt>
                <c:pt idx="5">
                  <c:v>19640</c:v>
                </c:pt>
                <c:pt idx="8">
                  <c:v>19338</c:v>
                </c:pt>
                <c:pt idx="11">
                  <c:v>18150</c:v>
                </c:pt>
                <c:pt idx="14">
                  <c:v>19031</c:v>
                </c:pt>
              </c:numCache>
            </c:numRef>
          </c:val>
          <c:extLst xmlns:c16r2="http://schemas.microsoft.com/office/drawing/2015/06/chart">
            <c:ext xmlns:c16="http://schemas.microsoft.com/office/drawing/2014/chart" uri="{C3380CC4-5D6E-409C-BE32-E72D297353CC}">
              <c16:uniqueId val="{00000000-EF78-44CF-8124-284E71BA5F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F78-44CF-8124-284E71BA5F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79</c:v>
                </c:pt>
                <c:pt idx="3">
                  <c:v>59</c:v>
                </c:pt>
                <c:pt idx="6">
                  <c:v>59</c:v>
                </c:pt>
                <c:pt idx="9">
                  <c:v>53</c:v>
                </c:pt>
                <c:pt idx="12">
                  <c:v>61</c:v>
                </c:pt>
              </c:numCache>
            </c:numRef>
          </c:val>
          <c:extLst xmlns:c16r2="http://schemas.microsoft.com/office/drawing/2015/06/chart">
            <c:ext xmlns:c16="http://schemas.microsoft.com/office/drawing/2014/chart" uri="{C3380CC4-5D6E-409C-BE32-E72D297353CC}">
              <c16:uniqueId val="{00000002-EF78-44CF-8124-284E71BA5F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55</c:v>
                </c:pt>
                <c:pt idx="3">
                  <c:v>55</c:v>
                </c:pt>
                <c:pt idx="6">
                  <c:v>36</c:v>
                </c:pt>
                <c:pt idx="9">
                  <c:v>0</c:v>
                </c:pt>
                <c:pt idx="12">
                  <c:v>0</c:v>
                </c:pt>
              </c:numCache>
            </c:numRef>
          </c:val>
          <c:extLst xmlns:c16r2="http://schemas.microsoft.com/office/drawing/2015/06/chart">
            <c:ext xmlns:c16="http://schemas.microsoft.com/office/drawing/2014/chart" uri="{C3380CC4-5D6E-409C-BE32-E72D297353CC}">
              <c16:uniqueId val="{00000003-EF78-44CF-8124-284E71BA5F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3849</c:v>
                </c:pt>
                <c:pt idx="3">
                  <c:v>3837</c:v>
                </c:pt>
                <c:pt idx="6">
                  <c:v>3572</c:v>
                </c:pt>
                <c:pt idx="9">
                  <c:v>3487</c:v>
                </c:pt>
                <c:pt idx="12">
                  <c:v>3204</c:v>
                </c:pt>
              </c:numCache>
            </c:numRef>
          </c:val>
          <c:extLst xmlns:c16r2="http://schemas.microsoft.com/office/drawing/2015/06/chart">
            <c:ext xmlns:c16="http://schemas.microsoft.com/office/drawing/2014/chart" uri="{C3380CC4-5D6E-409C-BE32-E72D297353CC}">
              <c16:uniqueId val="{00000004-EF78-44CF-8124-284E71BA5F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433</c:v>
                </c:pt>
                <c:pt idx="3">
                  <c:v>433</c:v>
                </c:pt>
                <c:pt idx="6">
                  <c:v>432</c:v>
                </c:pt>
                <c:pt idx="9">
                  <c:v>410</c:v>
                </c:pt>
                <c:pt idx="12">
                  <c:v>310</c:v>
                </c:pt>
              </c:numCache>
            </c:numRef>
          </c:val>
          <c:extLst xmlns:c16r2="http://schemas.microsoft.com/office/drawing/2015/06/chart">
            <c:ext xmlns:c16="http://schemas.microsoft.com/office/drawing/2014/chart" uri="{C3380CC4-5D6E-409C-BE32-E72D297353CC}">
              <c16:uniqueId val="{00000005-EF78-44CF-8124-284E71BA5F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F78-44CF-8124-284E71BA5F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21878</c:v>
                </c:pt>
                <c:pt idx="3">
                  <c:v>21919</c:v>
                </c:pt>
                <c:pt idx="6">
                  <c:v>21347</c:v>
                </c:pt>
                <c:pt idx="9">
                  <c:v>21094</c:v>
                </c:pt>
                <c:pt idx="12">
                  <c:v>20101</c:v>
                </c:pt>
              </c:numCache>
            </c:numRef>
          </c:val>
          <c:extLst xmlns:c16r2="http://schemas.microsoft.com/office/drawing/2015/06/chart">
            <c:ext xmlns:c16="http://schemas.microsoft.com/office/drawing/2014/chart" uri="{C3380CC4-5D6E-409C-BE32-E72D297353CC}">
              <c16:uniqueId val="{00000007-EF78-44CF-8124-284E71BA5F2F}"/>
            </c:ext>
          </c:extLst>
        </c:ser>
        <c:dLbls>
          <c:showLegendKey val="0"/>
          <c:showVal val="0"/>
          <c:showCatName val="0"/>
          <c:showSerName val="0"/>
          <c:showPercent val="0"/>
          <c:showBubbleSize val="0"/>
        </c:dLbls>
        <c:gapWidth val="100"/>
        <c:overlap val="100"/>
        <c:axId val="105123840"/>
        <c:axId val="10512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6724</c:v>
                </c:pt>
                <c:pt idx="2">
                  <c:v>#N/A</c:v>
                </c:pt>
                <c:pt idx="3">
                  <c:v>#N/A</c:v>
                </c:pt>
                <c:pt idx="4">
                  <c:v>6663</c:v>
                </c:pt>
                <c:pt idx="5">
                  <c:v>#N/A</c:v>
                </c:pt>
                <c:pt idx="6">
                  <c:v>#N/A</c:v>
                </c:pt>
                <c:pt idx="7">
                  <c:v>6108</c:v>
                </c:pt>
                <c:pt idx="8">
                  <c:v>#N/A</c:v>
                </c:pt>
                <c:pt idx="9">
                  <c:v>#N/A</c:v>
                </c:pt>
                <c:pt idx="10">
                  <c:v>6894</c:v>
                </c:pt>
                <c:pt idx="11">
                  <c:v>#N/A</c:v>
                </c:pt>
                <c:pt idx="12">
                  <c:v>#N/A</c:v>
                </c:pt>
                <c:pt idx="13">
                  <c:v>4645</c:v>
                </c:pt>
                <c:pt idx="14">
                  <c:v>#N/A</c:v>
                </c:pt>
              </c:numCache>
            </c:numRef>
          </c:val>
          <c:smooth val="0"/>
          <c:extLst xmlns:c16r2="http://schemas.microsoft.com/office/drawing/2015/06/chart">
            <c:ext xmlns:c16="http://schemas.microsoft.com/office/drawing/2014/chart" uri="{C3380CC4-5D6E-409C-BE32-E72D297353CC}">
              <c16:uniqueId val="{00000008-EF78-44CF-8124-284E71BA5F2F}"/>
            </c:ext>
          </c:extLst>
        </c:ser>
        <c:dLbls>
          <c:showLegendKey val="0"/>
          <c:showVal val="0"/>
          <c:showCatName val="0"/>
          <c:showSerName val="0"/>
          <c:showPercent val="0"/>
          <c:showBubbleSize val="0"/>
        </c:dLbls>
        <c:marker val="1"/>
        <c:smooth val="0"/>
        <c:axId val="105123840"/>
        <c:axId val="105125376"/>
      </c:lineChart>
      <c:catAx>
        <c:axId val="10512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25376"/>
        <c:crosses val="autoZero"/>
        <c:auto val="1"/>
        <c:lblAlgn val="ctr"/>
        <c:lblOffset val="100"/>
        <c:tickLblSkip val="1"/>
        <c:tickMarkSkip val="1"/>
        <c:noMultiLvlLbl val="0"/>
      </c:catAx>
      <c:valAx>
        <c:axId val="10512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2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167524</c:v>
                </c:pt>
                <c:pt idx="5">
                  <c:v>168302</c:v>
                </c:pt>
                <c:pt idx="8">
                  <c:v>158893</c:v>
                </c:pt>
                <c:pt idx="11">
                  <c:v>154964</c:v>
                </c:pt>
                <c:pt idx="14">
                  <c:v>148675</c:v>
                </c:pt>
              </c:numCache>
            </c:numRef>
          </c:val>
          <c:extLst xmlns:c16r2="http://schemas.microsoft.com/office/drawing/2015/06/chart">
            <c:ext xmlns:c16="http://schemas.microsoft.com/office/drawing/2014/chart" uri="{C3380CC4-5D6E-409C-BE32-E72D297353CC}">
              <c16:uniqueId val="{00000000-9EDD-4798-8C97-893C8848A1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29664</c:v>
                </c:pt>
                <c:pt idx="5">
                  <c:v>27775</c:v>
                </c:pt>
                <c:pt idx="8">
                  <c:v>26286</c:v>
                </c:pt>
                <c:pt idx="11">
                  <c:v>25053</c:v>
                </c:pt>
                <c:pt idx="14">
                  <c:v>24473</c:v>
                </c:pt>
              </c:numCache>
            </c:numRef>
          </c:val>
          <c:extLst xmlns:c16r2="http://schemas.microsoft.com/office/drawing/2015/06/chart">
            <c:ext xmlns:c16="http://schemas.microsoft.com/office/drawing/2014/chart" uri="{C3380CC4-5D6E-409C-BE32-E72D297353CC}">
              <c16:uniqueId val="{00000001-9EDD-4798-8C97-893C8848A1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29792</c:v>
                </c:pt>
                <c:pt idx="5">
                  <c:v>29344</c:v>
                </c:pt>
                <c:pt idx="8">
                  <c:v>33001</c:v>
                </c:pt>
                <c:pt idx="11">
                  <c:v>31126</c:v>
                </c:pt>
                <c:pt idx="14">
                  <c:v>31296</c:v>
                </c:pt>
              </c:numCache>
            </c:numRef>
          </c:val>
          <c:extLst xmlns:c16r2="http://schemas.microsoft.com/office/drawing/2015/06/chart">
            <c:ext xmlns:c16="http://schemas.microsoft.com/office/drawing/2014/chart" uri="{C3380CC4-5D6E-409C-BE32-E72D297353CC}">
              <c16:uniqueId val="{00000002-9EDD-4798-8C97-893C8848A1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EDD-4798-8C97-893C8848A1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EDD-4798-8C97-893C8848A1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697</c:v>
                </c:pt>
                <c:pt idx="12">
                  <c:v>697</c:v>
                </c:pt>
              </c:numCache>
            </c:numRef>
          </c:val>
          <c:extLst xmlns:c16r2="http://schemas.microsoft.com/office/drawing/2015/06/chart">
            <c:ext xmlns:c16="http://schemas.microsoft.com/office/drawing/2014/chart" uri="{C3380CC4-5D6E-409C-BE32-E72D297353CC}">
              <c16:uniqueId val="{00000005-9EDD-4798-8C97-893C8848A1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19702</c:v>
                </c:pt>
                <c:pt idx="3">
                  <c:v>17916</c:v>
                </c:pt>
                <c:pt idx="6">
                  <c:v>16667</c:v>
                </c:pt>
                <c:pt idx="9">
                  <c:v>15822</c:v>
                </c:pt>
                <c:pt idx="12">
                  <c:v>15337</c:v>
                </c:pt>
              </c:numCache>
            </c:numRef>
          </c:val>
          <c:extLst xmlns:c16r2="http://schemas.microsoft.com/office/drawing/2015/06/chart">
            <c:ext xmlns:c16="http://schemas.microsoft.com/office/drawing/2014/chart" uri="{C3380CC4-5D6E-409C-BE32-E72D297353CC}">
              <c16:uniqueId val="{00000006-9EDD-4798-8C97-893C8848A1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87</c:v>
                </c:pt>
                <c:pt idx="3">
                  <c:v>35</c:v>
                </c:pt>
                <c:pt idx="6">
                  <c:v>0</c:v>
                </c:pt>
                <c:pt idx="9">
                  <c:v>0</c:v>
                </c:pt>
                <c:pt idx="12">
                  <c:v>0</c:v>
                </c:pt>
              </c:numCache>
            </c:numRef>
          </c:val>
          <c:extLst xmlns:c16r2="http://schemas.microsoft.com/office/drawing/2015/06/chart">
            <c:ext xmlns:c16="http://schemas.microsoft.com/office/drawing/2014/chart" uri="{C3380CC4-5D6E-409C-BE32-E72D297353CC}">
              <c16:uniqueId val="{00000007-9EDD-4798-8C97-893C8848A1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61411</c:v>
                </c:pt>
                <c:pt idx="3">
                  <c:v>54905</c:v>
                </c:pt>
                <c:pt idx="6">
                  <c:v>48873</c:v>
                </c:pt>
                <c:pt idx="9">
                  <c:v>44483</c:v>
                </c:pt>
                <c:pt idx="12">
                  <c:v>40353</c:v>
                </c:pt>
              </c:numCache>
            </c:numRef>
          </c:val>
          <c:extLst xmlns:c16r2="http://schemas.microsoft.com/office/drawing/2015/06/chart">
            <c:ext xmlns:c16="http://schemas.microsoft.com/office/drawing/2014/chart" uri="{C3380CC4-5D6E-409C-BE32-E72D297353CC}">
              <c16:uniqueId val="{00000008-9EDD-4798-8C97-893C8848A1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720</c:v>
                </c:pt>
                <c:pt idx="3">
                  <c:v>586</c:v>
                </c:pt>
                <c:pt idx="6">
                  <c:v>448</c:v>
                </c:pt>
                <c:pt idx="9">
                  <c:v>308</c:v>
                </c:pt>
                <c:pt idx="12">
                  <c:v>134</c:v>
                </c:pt>
              </c:numCache>
            </c:numRef>
          </c:val>
          <c:extLst xmlns:c16r2="http://schemas.microsoft.com/office/drawing/2015/06/chart">
            <c:ext xmlns:c16="http://schemas.microsoft.com/office/drawing/2014/chart" uri="{C3380CC4-5D6E-409C-BE32-E72D297353CC}">
              <c16:uniqueId val="{00000009-9EDD-4798-8C97-893C8848A1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204602</c:v>
                </c:pt>
                <c:pt idx="3">
                  <c:v>201148</c:v>
                </c:pt>
                <c:pt idx="6">
                  <c:v>195741</c:v>
                </c:pt>
                <c:pt idx="9">
                  <c:v>191460</c:v>
                </c:pt>
                <c:pt idx="12">
                  <c:v>186682</c:v>
                </c:pt>
              </c:numCache>
            </c:numRef>
          </c:val>
          <c:extLst xmlns:c16r2="http://schemas.microsoft.com/office/drawing/2015/06/chart">
            <c:ext xmlns:c16="http://schemas.microsoft.com/office/drawing/2014/chart" uri="{C3380CC4-5D6E-409C-BE32-E72D297353CC}">
              <c16:uniqueId val="{0000000A-9EDD-4798-8C97-893C8848A1E5}"/>
            </c:ext>
          </c:extLst>
        </c:ser>
        <c:dLbls>
          <c:showLegendKey val="0"/>
          <c:showVal val="0"/>
          <c:showCatName val="0"/>
          <c:showSerName val="0"/>
          <c:showPercent val="0"/>
          <c:showBubbleSize val="0"/>
        </c:dLbls>
        <c:gapWidth val="100"/>
        <c:overlap val="100"/>
        <c:axId val="116607232"/>
        <c:axId val="11661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59544</c:v>
                </c:pt>
                <c:pt idx="2">
                  <c:v>#N/A</c:v>
                </c:pt>
                <c:pt idx="3">
                  <c:v>#N/A</c:v>
                </c:pt>
                <c:pt idx="4">
                  <c:v>49170</c:v>
                </c:pt>
                <c:pt idx="5">
                  <c:v>#N/A</c:v>
                </c:pt>
                <c:pt idx="6">
                  <c:v>#N/A</c:v>
                </c:pt>
                <c:pt idx="7">
                  <c:v>43548</c:v>
                </c:pt>
                <c:pt idx="8">
                  <c:v>#N/A</c:v>
                </c:pt>
                <c:pt idx="9">
                  <c:v>#N/A</c:v>
                </c:pt>
                <c:pt idx="10">
                  <c:v>41626</c:v>
                </c:pt>
                <c:pt idx="11">
                  <c:v>#N/A</c:v>
                </c:pt>
                <c:pt idx="12">
                  <c:v>#N/A</c:v>
                </c:pt>
                <c:pt idx="13">
                  <c:v>38760</c:v>
                </c:pt>
                <c:pt idx="14">
                  <c:v>#N/A</c:v>
                </c:pt>
              </c:numCache>
            </c:numRef>
          </c:val>
          <c:smooth val="0"/>
          <c:extLst xmlns:c16r2="http://schemas.microsoft.com/office/drawing/2015/06/chart">
            <c:ext xmlns:c16="http://schemas.microsoft.com/office/drawing/2014/chart" uri="{C3380CC4-5D6E-409C-BE32-E72D297353CC}">
              <c16:uniqueId val="{0000000B-9EDD-4798-8C97-893C8848A1E5}"/>
            </c:ext>
          </c:extLst>
        </c:ser>
        <c:dLbls>
          <c:showLegendKey val="0"/>
          <c:showVal val="0"/>
          <c:showCatName val="0"/>
          <c:showSerName val="0"/>
          <c:showPercent val="0"/>
          <c:showBubbleSize val="0"/>
        </c:dLbls>
        <c:marker val="1"/>
        <c:smooth val="0"/>
        <c:axId val="116607232"/>
        <c:axId val="116617600"/>
      </c:lineChart>
      <c:catAx>
        <c:axId val="11660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617600"/>
        <c:crosses val="autoZero"/>
        <c:auto val="1"/>
        <c:lblAlgn val="ctr"/>
        <c:lblOffset val="100"/>
        <c:tickLblSkip val="1"/>
        <c:tickMarkSkip val="1"/>
        <c:noMultiLvlLbl val="0"/>
      </c:catAx>
      <c:valAx>
        <c:axId val="11661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0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9690</c:v>
                </c:pt>
                <c:pt idx="1">
                  <c:v>9497</c:v>
                </c:pt>
                <c:pt idx="2">
                  <c:v>10453</c:v>
                </c:pt>
              </c:numCache>
            </c:numRef>
          </c:val>
          <c:extLst xmlns:c16r2="http://schemas.microsoft.com/office/drawing/2015/06/chart">
            <c:ext xmlns:c16="http://schemas.microsoft.com/office/drawing/2014/chart" uri="{C3380CC4-5D6E-409C-BE32-E72D297353CC}">
              <c16:uniqueId val="{00000000-15F5-44BF-81D5-1BEE159E5B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7492</c:v>
                </c:pt>
                <c:pt idx="1">
                  <c:v>7520</c:v>
                </c:pt>
                <c:pt idx="2">
                  <c:v>8580</c:v>
                </c:pt>
              </c:numCache>
            </c:numRef>
          </c:val>
          <c:extLst xmlns:c16r2="http://schemas.microsoft.com/office/drawing/2015/06/chart">
            <c:ext xmlns:c16="http://schemas.microsoft.com/office/drawing/2014/chart" uri="{C3380CC4-5D6E-409C-BE32-E72D297353CC}">
              <c16:uniqueId val="{00000001-15F5-44BF-81D5-1BEE159E5B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15214</c:v>
                </c:pt>
                <c:pt idx="1">
                  <c:v>14402</c:v>
                </c:pt>
                <c:pt idx="2">
                  <c:v>13631</c:v>
                </c:pt>
              </c:numCache>
            </c:numRef>
          </c:val>
          <c:extLst xmlns:c16r2="http://schemas.microsoft.com/office/drawing/2015/06/chart">
            <c:ext xmlns:c16="http://schemas.microsoft.com/office/drawing/2014/chart" uri="{C3380CC4-5D6E-409C-BE32-E72D297353CC}">
              <c16:uniqueId val="{00000002-15F5-44BF-81D5-1BEE159E5BF3}"/>
            </c:ext>
          </c:extLst>
        </c:ser>
        <c:dLbls>
          <c:showLegendKey val="0"/>
          <c:showVal val="0"/>
          <c:showCatName val="0"/>
          <c:showSerName val="0"/>
          <c:showPercent val="0"/>
          <c:showBubbleSize val="0"/>
        </c:dLbls>
        <c:gapWidth val="120"/>
        <c:overlap val="100"/>
        <c:axId val="104947072"/>
        <c:axId val="104948864"/>
      </c:barChart>
      <c:catAx>
        <c:axId val="10494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4948864"/>
        <c:crosses val="autoZero"/>
        <c:auto val="1"/>
        <c:lblAlgn val="ctr"/>
        <c:lblOffset val="100"/>
        <c:tickLblSkip val="1"/>
        <c:tickMarkSkip val="1"/>
        <c:noMultiLvlLbl val="0"/>
      </c:catAx>
      <c:valAx>
        <c:axId val="104948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494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元利償還金は右肩下がりで推移しているものの、元利償還金・準元利償還金にかかる基準財政需要額算入額が増となったことにより算入公債費等が増となったため、実質公債費比率の分子は平成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年度と比較し小さくなっている。なお、元利償還金の減の要因としては、起債の新規発行の抑制による「元利償還金」と「公営企業債の元利償還金に対する繰入金」の減によるもの。</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年度は宮崎市中期財政計画（期間：平成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年度）に基づき市全体として地方債の償還を進め、市債残高の圧縮（目標：</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億円以上圧縮）に努めたことや、公営企業債等繰入見込額の大部分を占める公共下水道事業の将来負担額が企業債の償還に伴い減少したことにより、全体の額も減少している。今後もプライマリーバランスの黒字化の堅持等により、市債残高を圧縮し、将来負担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宮崎県宮崎市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において10億円の取崩しを行ったものの、財政調整基金の収支改善による取崩額の減少及び減債基金の償還財源としての積立て額の増加により、基金全体としては、12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・各年度の財源調整や災害時等の緊急な財政需要へ備えるため、計画的に積立てを行い、一定程度の基金を確保していく。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本市における市民の連帯の強化及び地域振興のための事業に要する経費に充てるため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本市の公共施設の整備若しくは公共用地の取得に必要な資金又は本市が加入する一部事務組合の公共施設の整備若しくは公共用地の取得に必要な当該組合に対する負担金に要する資金を積み立てるため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・敬老ふれあい基金：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本市の人口の高齢化に備え、福祉活動の促進、快適な生活環境の形成等を図り、もって地域の振興に資するため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・地域振興基金：旧清武町との合併に伴う新市基本計画に基づき、2億円を積立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・公共施設整備等基金：公共施設整備事業の財源として10億円を取崩したことによる減少。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・各基金について、事業の目的に応じ、積極的に活用を行う。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・地域振興基金：旧清武町との合併に伴う新市基本計画に基づき、平成31年度まで毎年2億円の積立てを行う。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・公共施設整備等基金：公共施設整備事業の財源として取崩しを行う一方、将来予定されている大規模な庁舎整備に備えるため、収支の状況を踏まえ、積立てを行う。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・前年度決算剰余金として15億円を積立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たことに加え、収支状況の改善により取崩し額が減少したことによる増加。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など不測の事態における経費の支出や収支不足に対応するため、持続的な財政運営を実現する上で一定額の確保は必要であることから、平成34年度末の目標残高を平成28年度標準財政規模の10％相当の90億円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・償還財源の積立てによる増加。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・市債の償還計画を踏まえ、償還財源の積立てを行う。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宮崎県宮崎市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404,017
401,991
643.67
165,220,474
161,927,595
2,708,921
90,966,540
185,363,366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年以降、わずかながら良くなっているが、類似団体も同様の傾向である。類似団体平均を</a:t>
          </a:r>
          <a:r>
            <a:rPr kumimoji="1" lang="en-US" altLang="ja-JP" sz="1300" baseline="0">
              <a:latin typeface="ＭＳ Ｐゴシック" panose="020B0600070205080204" pitchFamily="50" charset="-128"/>
              <a:ea typeface="ＭＳ Ｐゴシック" panose="020B0600070205080204" pitchFamily="50" charset="-128"/>
            </a:rPr>
            <a:t>0.13</a:t>
          </a:r>
          <a:r>
            <a:rPr kumimoji="1" lang="ja-JP" altLang="en-US" sz="1300" baseline="0">
              <a:latin typeface="ＭＳ Ｐゴシック" panose="020B0600070205080204" pitchFamily="50" charset="-128"/>
              <a:ea typeface="ＭＳ Ｐゴシック" panose="020B0600070205080204" pitchFamily="50" charset="-128"/>
            </a:rPr>
            <a:t>ポイント下回っており、順位も</a:t>
          </a:r>
          <a:r>
            <a:rPr kumimoji="1" lang="en-US" altLang="ja-JP" sz="1300" baseline="0">
              <a:latin typeface="ＭＳ Ｐゴシック" panose="020B0600070205080204" pitchFamily="50" charset="-128"/>
              <a:ea typeface="ＭＳ Ｐゴシック" panose="020B0600070205080204" pitchFamily="50" charset="-128"/>
            </a:rPr>
            <a:t>37</a:t>
          </a:r>
          <a:r>
            <a:rPr kumimoji="1" lang="ja-JP" altLang="en-US" sz="1300" baseline="0">
              <a:latin typeface="ＭＳ Ｐゴシック" panose="020B0600070205080204" pitchFamily="50" charset="-128"/>
              <a:ea typeface="ＭＳ Ｐゴシック" panose="020B0600070205080204" pitchFamily="50" charset="-128"/>
            </a:rPr>
            <a:t>位と下位に位置している。主な要因として、税収が相対的に低いことや、財政力の弱かった</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町との合併（平成</a:t>
          </a:r>
          <a:r>
            <a:rPr kumimoji="1" lang="en-US" altLang="ja-JP" sz="1300" baseline="0">
              <a:latin typeface="ＭＳ Ｐゴシック" panose="020B0600070205080204" pitchFamily="50" charset="-128"/>
              <a:ea typeface="ＭＳ Ｐゴシック" panose="020B0600070205080204" pitchFamily="50" charset="-128"/>
            </a:rPr>
            <a:t>18</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月：佐土原町・田野町・高岡町、平成</a:t>
          </a:r>
          <a:r>
            <a:rPr kumimoji="1" lang="en-US" altLang="ja-JP" sz="1300" baseline="0">
              <a:latin typeface="ＭＳ Ｐゴシック" panose="020B0600070205080204" pitchFamily="50" charset="-128"/>
              <a:ea typeface="ＭＳ Ｐゴシック" panose="020B0600070205080204" pitchFamily="50" charset="-128"/>
            </a:rPr>
            <a:t>22</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月：清武町）も影響している。今後も、歳出の徹底的な見直しを進めるとともに、歳入確保対策や企業誘致を積極的に推進し、自主財源の確保に努め、財政基盤の充実・強化、財政健全化を図る。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119239</xdr:rowOff>
    </xdr:to>
    <xdr:cxnSp macro="">
      <xdr:nvCxnSpPr>
        <xdr:cNvPr id="69" name="直線コネクタ 68"/>
        <xdr:cNvCxnSpPr/>
      </xdr:nvCxnSpPr>
      <xdr:spPr>
        <a:xfrm flipV="1">
          <a:off x="4114800" y="729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159455</xdr:rowOff>
    </xdr:to>
    <xdr:cxnSp macro="">
      <xdr:nvCxnSpPr>
        <xdr:cNvPr id="75" name="直線コネクタ 74"/>
        <xdr:cNvCxnSpPr/>
      </xdr:nvCxnSpPr>
      <xdr:spPr>
        <a:xfrm flipV="1">
          <a:off x="2336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ポイント改善し、類似団体平均より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ポイント上回っている。経常経費充当一般財源等（分子）は、扶助費が増加（</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億円）したものの、退職手当の減に伴う人件費の減（▲</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億円）や市債元利償還金の減に伴う公債費の減（▲</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億円）等により減少した。一方、経常一般財源等（分母）については、地方消費税交付金の増（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億円）や地方交付税の増（</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億円）により増加した。上記のことから、分子が減少し、分母が増加したことにより、経常収支比率が改善した。今後も徹底した行財政改革の取組や事務事業の見直しなどにより、経常経費の抑制を図る。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65</xdr:row>
      <xdr:rowOff>46482</xdr:rowOff>
    </xdr:to>
    <xdr:cxnSp macro="">
      <xdr:nvCxnSpPr>
        <xdr:cNvPr id="130" name="直線コネクタ 129"/>
        <xdr:cNvCxnSpPr/>
      </xdr:nvCxnSpPr>
      <xdr:spPr>
        <a:xfrm flipV="1">
          <a:off x="4114800" y="11031474"/>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46482</xdr:rowOff>
    </xdr:to>
    <xdr:cxnSp macro="">
      <xdr:nvCxnSpPr>
        <xdr:cNvPr id="133" name="直線コネクタ 132"/>
        <xdr:cNvCxnSpPr/>
      </xdr:nvCxnSpPr>
      <xdr:spPr>
        <a:xfrm>
          <a:off x="3225800" y="110749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89916</xdr:rowOff>
    </xdr:to>
    <xdr:cxnSp macro="">
      <xdr:nvCxnSpPr>
        <xdr:cNvPr id="136" name="直線コネクタ 135"/>
        <xdr:cNvCxnSpPr/>
      </xdr:nvCxnSpPr>
      <xdr:spPr>
        <a:xfrm flipV="1">
          <a:off x="2336800" y="1107490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65</xdr:row>
      <xdr:rowOff>89916</xdr:rowOff>
    </xdr:to>
    <xdr:cxnSp macro="">
      <xdr:nvCxnSpPr>
        <xdr:cNvPr id="139" name="直線コネクタ 138"/>
        <xdr:cNvCxnSpPr/>
      </xdr:nvCxnSpPr>
      <xdr:spPr>
        <a:xfrm>
          <a:off x="1447800" y="1102664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49" name="楕円 148"/>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24401</xdr:rowOff>
    </xdr:from>
    <xdr:ext cx="762000" cy="259045"/>
    <xdr:sp macro="" textlink="">
      <xdr:nvSpPr>
        <xdr:cNvPr id="150" name="財政構造の弾力性該当値テキスト"/>
        <xdr:cNvSpPr txBox="1"/>
      </xdr:nvSpPr>
      <xdr:spPr>
        <a:xfrm>
          <a:off x="50419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2" name="テキスト ボックス 151"/>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3" name="楕円 152"/>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4" name="テキスト ボックス 153"/>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5" name="楕円 154"/>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6" name="テキスト ボックス 155"/>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8" name="テキスト ボックス 157"/>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円増加しているが、類似団体平均からは</a:t>
          </a:r>
          <a:r>
            <a:rPr kumimoji="1" lang="en-US" altLang="ja-JP" sz="1300">
              <a:latin typeface="ＭＳ Ｐゴシック" panose="020B0600070205080204" pitchFamily="50" charset="-128"/>
              <a:ea typeface="ＭＳ Ｐゴシック" panose="020B0600070205080204" pitchFamily="50" charset="-128"/>
            </a:rPr>
            <a:t>8,065</a:t>
          </a:r>
          <a:r>
            <a:rPr kumimoji="1" lang="ja-JP" altLang="en-US" sz="1300">
              <a:latin typeface="ＭＳ Ｐゴシック" panose="020B0600070205080204" pitchFamily="50" charset="-128"/>
              <a:ea typeface="ＭＳ Ｐゴシック" panose="020B0600070205080204" pitchFamily="50" charset="-128"/>
            </a:rPr>
            <a:t>円下回っており、類似団体内順位は上位に位置している。この結果は、これまでにごみ収集業務、学校給食業務、保育所の民営化を進め、職員数の抑制と積極的な事務事業の改革・改善を進めたことによるものと思われる。今後とも、民間で実施可能な分野については、外部委託や指定管理者制度を活用し、コスト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82508</xdr:rowOff>
    </xdr:from>
    <xdr:to>
      <xdr:col>23</xdr:col>
      <xdr:colOff>133350</xdr:colOff>
      <xdr:row>83</xdr:row>
      <xdr:rowOff>84125</xdr:rowOff>
    </xdr:to>
    <xdr:cxnSp macro="">
      <xdr:nvCxnSpPr>
        <xdr:cNvPr id="191" name="直線コネクタ 190"/>
        <xdr:cNvCxnSpPr/>
      </xdr:nvCxnSpPr>
      <xdr:spPr>
        <a:xfrm>
          <a:off x="4114800" y="14312858"/>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82508</xdr:rowOff>
    </xdr:from>
    <xdr:to>
      <xdr:col>19</xdr:col>
      <xdr:colOff>133350</xdr:colOff>
      <xdr:row>83</xdr:row>
      <xdr:rowOff>101667</xdr:rowOff>
    </xdr:to>
    <xdr:cxnSp macro="">
      <xdr:nvCxnSpPr>
        <xdr:cNvPr id="194" name="直線コネクタ 193"/>
        <xdr:cNvCxnSpPr/>
      </xdr:nvCxnSpPr>
      <xdr:spPr>
        <a:xfrm flipV="1">
          <a:off x="3225800" y="14312858"/>
          <a:ext cx="8890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64291</xdr:rowOff>
    </xdr:from>
    <xdr:to>
      <xdr:col>15</xdr:col>
      <xdr:colOff>82550</xdr:colOff>
      <xdr:row>83</xdr:row>
      <xdr:rowOff>101667</xdr:rowOff>
    </xdr:to>
    <xdr:cxnSp macro="">
      <xdr:nvCxnSpPr>
        <xdr:cNvPr id="197" name="直線コネクタ 196"/>
        <xdr:cNvCxnSpPr/>
      </xdr:nvCxnSpPr>
      <xdr:spPr>
        <a:xfrm>
          <a:off x="2336800" y="14294641"/>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145542</xdr:rowOff>
    </xdr:from>
    <xdr:to>
      <xdr:col>11</xdr:col>
      <xdr:colOff>31750</xdr:colOff>
      <xdr:row>83</xdr:row>
      <xdr:rowOff>64291</xdr:rowOff>
    </xdr:to>
    <xdr:cxnSp macro="">
      <xdr:nvCxnSpPr>
        <xdr:cNvPr id="200" name="直線コネクタ 199"/>
        <xdr:cNvCxnSpPr/>
      </xdr:nvCxnSpPr>
      <xdr:spPr>
        <a:xfrm>
          <a:off x="1447800" y="14204442"/>
          <a:ext cx="889000" cy="9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33325</xdr:rowOff>
    </xdr:from>
    <xdr:to>
      <xdr:col>23</xdr:col>
      <xdr:colOff>184150</xdr:colOff>
      <xdr:row>83</xdr:row>
      <xdr:rowOff>134925</xdr:rowOff>
    </xdr:to>
    <xdr:sp macro="" textlink="">
      <xdr:nvSpPr>
        <xdr:cNvPr id="210" name="楕円 209"/>
        <xdr:cNvSpPr/>
      </xdr:nvSpPr>
      <xdr:spPr>
        <a:xfrm>
          <a:off x="4902200" y="142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49852</xdr:rowOff>
    </xdr:from>
    <xdr:ext cx="762000" cy="259045"/>
    <xdr:sp macro="" textlink="">
      <xdr:nvSpPr>
        <xdr:cNvPr id="211" name="人件費・物件費等の状況該当値テキスト"/>
        <xdr:cNvSpPr txBox="1"/>
      </xdr:nvSpPr>
      <xdr:spPr>
        <a:xfrm>
          <a:off x="5041900" y="1410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31708</xdr:rowOff>
    </xdr:from>
    <xdr:to>
      <xdr:col>19</xdr:col>
      <xdr:colOff>184150</xdr:colOff>
      <xdr:row>83</xdr:row>
      <xdr:rowOff>133308</xdr:rowOff>
    </xdr:to>
    <xdr:sp macro="" textlink="">
      <xdr:nvSpPr>
        <xdr:cNvPr id="212" name="楕円 211"/>
        <xdr:cNvSpPr/>
      </xdr:nvSpPr>
      <xdr:spPr>
        <a:xfrm>
          <a:off x="4064000" y="142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143485</xdr:rowOff>
    </xdr:from>
    <xdr:ext cx="736600" cy="259045"/>
    <xdr:sp macro="" textlink="">
      <xdr:nvSpPr>
        <xdr:cNvPr id="213" name="テキスト ボックス 212"/>
        <xdr:cNvSpPr txBox="1"/>
      </xdr:nvSpPr>
      <xdr:spPr>
        <a:xfrm>
          <a:off x="3733800" y="1403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50867</xdr:rowOff>
    </xdr:from>
    <xdr:to>
      <xdr:col>15</xdr:col>
      <xdr:colOff>133350</xdr:colOff>
      <xdr:row>83</xdr:row>
      <xdr:rowOff>152467</xdr:rowOff>
    </xdr:to>
    <xdr:sp macro="" textlink="">
      <xdr:nvSpPr>
        <xdr:cNvPr id="214" name="楕円 213"/>
        <xdr:cNvSpPr/>
      </xdr:nvSpPr>
      <xdr:spPr>
        <a:xfrm>
          <a:off x="3175000" y="14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162644</xdr:rowOff>
    </xdr:from>
    <xdr:ext cx="762000" cy="259045"/>
    <xdr:sp macro="" textlink="">
      <xdr:nvSpPr>
        <xdr:cNvPr id="215" name="テキスト ボックス 214"/>
        <xdr:cNvSpPr txBox="1"/>
      </xdr:nvSpPr>
      <xdr:spPr>
        <a:xfrm>
          <a:off x="2844800" y="1405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13491</xdr:rowOff>
    </xdr:from>
    <xdr:to>
      <xdr:col>11</xdr:col>
      <xdr:colOff>82550</xdr:colOff>
      <xdr:row>83</xdr:row>
      <xdr:rowOff>115091</xdr:rowOff>
    </xdr:to>
    <xdr:sp macro="" textlink="">
      <xdr:nvSpPr>
        <xdr:cNvPr id="216" name="楕円 215"/>
        <xdr:cNvSpPr/>
      </xdr:nvSpPr>
      <xdr:spPr>
        <a:xfrm>
          <a:off x="2286000" y="14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125268</xdr:rowOff>
    </xdr:from>
    <xdr:ext cx="762000" cy="259045"/>
    <xdr:sp macro="" textlink="">
      <xdr:nvSpPr>
        <xdr:cNvPr id="217" name="テキスト ボックス 216"/>
        <xdr:cNvSpPr txBox="1"/>
      </xdr:nvSpPr>
      <xdr:spPr>
        <a:xfrm>
          <a:off x="1955800" y="1401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94742</xdr:rowOff>
    </xdr:from>
    <xdr:to>
      <xdr:col>7</xdr:col>
      <xdr:colOff>31750</xdr:colOff>
      <xdr:row>83</xdr:row>
      <xdr:rowOff>24892</xdr:rowOff>
    </xdr:to>
    <xdr:sp macro="" textlink="">
      <xdr:nvSpPr>
        <xdr:cNvPr id="218" name="楕円 217"/>
        <xdr:cNvSpPr/>
      </xdr:nvSpPr>
      <xdr:spPr>
        <a:xfrm>
          <a:off x="13970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35069</xdr:rowOff>
    </xdr:from>
    <xdr:ext cx="762000" cy="259045"/>
    <xdr:sp macro="" textlink="">
      <xdr:nvSpPr>
        <xdr:cNvPr id="219" name="テキスト ボックス 218"/>
        <xdr:cNvSpPr txBox="1"/>
      </xdr:nvSpPr>
      <xdr:spPr>
        <a:xfrm>
          <a:off x="1066800" y="1392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年度と同様に、類似団体平均とほぼ同じで、類似団体内順位も中位に位置している。今後とも、人事院勧告を尊重しながら適切な給与制度の構築に努めていく。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5" name="直線コネクタ 254"/>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118836</xdr:rowOff>
    </xdr:to>
    <xdr:cxnSp macro="">
      <xdr:nvCxnSpPr>
        <xdr:cNvPr id="258" name="直線コネクタ 257"/>
        <xdr:cNvCxnSpPr/>
      </xdr:nvCxnSpPr>
      <xdr:spPr>
        <a:xfrm flipV="1">
          <a:off x="15290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118836</xdr:rowOff>
    </xdr:to>
    <xdr:cxnSp macro="">
      <xdr:nvCxnSpPr>
        <xdr:cNvPr id="261" name="直線コネクタ 260"/>
        <xdr:cNvCxnSpPr/>
      </xdr:nvCxnSpPr>
      <xdr:spPr>
        <a:xfrm>
          <a:off x="14401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4" name="直線コネクタ 263"/>
        <xdr:cNvCxnSpPr/>
      </xdr:nvCxnSpPr>
      <xdr:spPr>
        <a:xfrm>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75" name="給与水準   （国との比較）該当値テキスト"/>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77" name="テキスト ボックス 276"/>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8" name="楕円 277"/>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9" name="テキスト ボックス 27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定員適正化に努めてきた結果、類似団体平均を</a:t>
          </a:r>
          <a:r>
            <a:rPr kumimoji="1" lang="en-US" altLang="ja-JP" sz="1300">
              <a:latin typeface="ＭＳ Ｐゴシック" panose="020B0600070205080204" pitchFamily="50" charset="-128"/>
              <a:ea typeface="ＭＳ Ｐゴシック" panose="020B0600070205080204" pitchFamily="50" charset="-128"/>
            </a:rPr>
            <a:t>0.93</a:t>
          </a:r>
          <a:r>
            <a:rPr kumimoji="1" lang="ja-JP" altLang="en-US" sz="1300">
              <a:latin typeface="ＭＳ Ｐゴシック" panose="020B0600070205080204" pitchFamily="50" charset="-128"/>
              <a:ea typeface="ＭＳ Ｐゴシック" panose="020B0600070205080204" pitchFamily="50" charset="-128"/>
            </a:rPr>
            <a:t>ポイント下回っており、順位も上位に位置している。今後とも、平成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月に策定した「第八次宮崎市定員適正化計画」に基づき、引き続き、組織及び定員の適正化に努めていく。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155152</xdr:rowOff>
    </xdr:from>
    <xdr:to>
      <xdr:col>81</xdr:col>
      <xdr:colOff>44450</xdr:colOff>
      <xdr:row>58</xdr:row>
      <xdr:rowOff>155152</xdr:rowOff>
    </xdr:to>
    <xdr:cxnSp macro="">
      <xdr:nvCxnSpPr>
        <xdr:cNvPr id="318" name="直線コネクタ 317"/>
        <xdr:cNvCxnSpPr/>
      </xdr:nvCxnSpPr>
      <xdr:spPr>
        <a:xfrm>
          <a:off x="16179800" y="10099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155152</xdr:rowOff>
    </xdr:from>
    <xdr:to>
      <xdr:col>77</xdr:col>
      <xdr:colOff>44450</xdr:colOff>
      <xdr:row>58</xdr:row>
      <xdr:rowOff>155152</xdr:rowOff>
    </xdr:to>
    <xdr:cxnSp macro="">
      <xdr:nvCxnSpPr>
        <xdr:cNvPr id="321" name="直線コネクタ 320"/>
        <xdr:cNvCxnSpPr/>
      </xdr:nvCxnSpPr>
      <xdr:spPr>
        <a:xfrm>
          <a:off x="15290800" y="10099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155152</xdr:rowOff>
    </xdr:from>
    <xdr:to>
      <xdr:col>72</xdr:col>
      <xdr:colOff>203200</xdr:colOff>
      <xdr:row>59</xdr:row>
      <xdr:rowOff>11854</xdr:rowOff>
    </xdr:to>
    <xdr:cxnSp macro="">
      <xdr:nvCxnSpPr>
        <xdr:cNvPr id="324" name="直線コネクタ 323"/>
        <xdr:cNvCxnSpPr/>
      </xdr:nvCxnSpPr>
      <xdr:spPr>
        <a:xfrm flipV="1">
          <a:off x="14401800" y="1009925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163195</xdr:rowOff>
    </xdr:from>
    <xdr:to>
      <xdr:col>68</xdr:col>
      <xdr:colOff>152400</xdr:colOff>
      <xdr:row>59</xdr:row>
      <xdr:rowOff>11854</xdr:rowOff>
    </xdr:to>
    <xdr:cxnSp macro="">
      <xdr:nvCxnSpPr>
        <xdr:cNvPr id="327" name="直線コネクタ 326"/>
        <xdr:cNvCxnSpPr/>
      </xdr:nvCxnSpPr>
      <xdr:spPr>
        <a:xfrm>
          <a:off x="13512800" y="101072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104352</xdr:rowOff>
    </xdr:from>
    <xdr:to>
      <xdr:col>81</xdr:col>
      <xdr:colOff>95250</xdr:colOff>
      <xdr:row>59</xdr:row>
      <xdr:rowOff>34502</xdr:rowOff>
    </xdr:to>
    <xdr:sp macro="" textlink="">
      <xdr:nvSpPr>
        <xdr:cNvPr id="337" name="楕円 336"/>
        <xdr:cNvSpPr/>
      </xdr:nvSpPr>
      <xdr:spPr>
        <a:xfrm>
          <a:off x="169672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120879</xdr:rowOff>
    </xdr:from>
    <xdr:ext cx="762000" cy="259045"/>
    <xdr:sp macro="" textlink="">
      <xdr:nvSpPr>
        <xdr:cNvPr id="338" name="定員管理の状況該当値テキスト"/>
        <xdr:cNvSpPr txBox="1"/>
      </xdr:nvSpPr>
      <xdr:spPr>
        <a:xfrm>
          <a:off x="17106900" y="989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104352</xdr:rowOff>
    </xdr:from>
    <xdr:to>
      <xdr:col>77</xdr:col>
      <xdr:colOff>95250</xdr:colOff>
      <xdr:row>59</xdr:row>
      <xdr:rowOff>34502</xdr:rowOff>
    </xdr:to>
    <xdr:sp macro="" textlink="">
      <xdr:nvSpPr>
        <xdr:cNvPr id="339" name="楕円 338"/>
        <xdr:cNvSpPr/>
      </xdr:nvSpPr>
      <xdr:spPr>
        <a:xfrm>
          <a:off x="16129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44679</xdr:rowOff>
    </xdr:from>
    <xdr:ext cx="736600" cy="259045"/>
    <xdr:sp macro="" textlink="">
      <xdr:nvSpPr>
        <xdr:cNvPr id="340" name="テキスト ボックス 339"/>
        <xdr:cNvSpPr txBox="1"/>
      </xdr:nvSpPr>
      <xdr:spPr>
        <a:xfrm>
          <a:off x="15798800" y="981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104352</xdr:rowOff>
    </xdr:from>
    <xdr:to>
      <xdr:col>73</xdr:col>
      <xdr:colOff>44450</xdr:colOff>
      <xdr:row>59</xdr:row>
      <xdr:rowOff>34502</xdr:rowOff>
    </xdr:to>
    <xdr:sp macro="" textlink="">
      <xdr:nvSpPr>
        <xdr:cNvPr id="341" name="楕円 340"/>
        <xdr:cNvSpPr/>
      </xdr:nvSpPr>
      <xdr:spPr>
        <a:xfrm>
          <a:off x="15240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44679</xdr:rowOff>
    </xdr:from>
    <xdr:ext cx="762000" cy="259045"/>
    <xdr:sp macro="" textlink="">
      <xdr:nvSpPr>
        <xdr:cNvPr id="342" name="テキスト ボックス 341"/>
        <xdr:cNvSpPr txBox="1"/>
      </xdr:nvSpPr>
      <xdr:spPr>
        <a:xfrm>
          <a:off x="14909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132504</xdr:rowOff>
    </xdr:from>
    <xdr:to>
      <xdr:col>68</xdr:col>
      <xdr:colOff>203200</xdr:colOff>
      <xdr:row>59</xdr:row>
      <xdr:rowOff>62654</xdr:rowOff>
    </xdr:to>
    <xdr:sp macro="" textlink="">
      <xdr:nvSpPr>
        <xdr:cNvPr id="343" name="楕円 342"/>
        <xdr:cNvSpPr/>
      </xdr:nvSpPr>
      <xdr:spPr>
        <a:xfrm>
          <a:off x="14351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72831</xdr:rowOff>
    </xdr:from>
    <xdr:ext cx="762000" cy="259045"/>
    <xdr:sp macro="" textlink="">
      <xdr:nvSpPr>
        <xdr:cNvPr id="344" name="テキスト ボックス 343"/>
        <xdr:cNvSpPr txBox="1"/>
      </xdr:nvSpPr>
      <xdr:spPr>
        <a:xfrm>
          <a:off x="14020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112395</xdr:rowOff>
    </xdr:from>
    <xdr:to>
      <xdr:col>64</xdr:col>
      <xdr:colOff>152400</xdr:colOff>
      <xdr:row>59</xdr:row>
      <xdr:rowOff>42545</xdr:rowOff>
    </xdr:to>
    <xdr:sp macro="" textlink="">
      <xdr:nvSpPr>
        <xdr:cNvPr id="345" name="楕円 344"/>
        <xdr:cNvSpPr/>
      </xdr:nvSpPr>
      <xdr:spPr>
        <a:xfrm>
          <a:off x="13462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52722</xdr:rowOff>
    </xdr:from>
    <xdr:ext cx="762000" cy="259045"/>
    <xdr:sp macro="" textlink="">
      <xdr:nvSpPr>
        <xdr:cNvPr id="346" name="テキスト ボックス 345"/>
        <xdr:cNvSpPr txBox="1"/>
      </xdr:nvSpPr>
      <xdr:spPr>
        <a:xfrm>
          <a:off x="13131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実質公債費比率については、過去の大型プロジェクトに係る市債の償還が影響し、類似団体平均を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ポイント上回っており、順位も下位に位置している。宮崎市中期財政計画（期間：平成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年度）に基づき、市全体として地方債の償還と起債の抑制を図り、市債残高の圧縮に努めてきたことにより、昨年度から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ポイント改善している。今後もプライマリーバランスの堅持等により、一層の財政の健全化を図る。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81026</xdr:rowOff>
    </xdr:to>
    <xdr:cxnSp macro="">
      <xdr:nvCxnSpPr>
        <xdr:cNvPr id="378" name="直線コネクタ 377"/>
        <xdr:cNvCxnSpPr/>
      </xdr:nvCxnSpPr>
      <xdr:spPr>
        <a:xfrm flipV="1">
          <a:off x="16179800" y="70236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81026</xdr:rowOff>
    </xdr:to>
    <xdr:cxnSp macro="">
      <xdr:nvCxnSpPr>
        <xdr:cNvPr id="381" name="直線コネクタ 380"/>
        <xdr:cNvCxnSpPr/>
      </xdr:nvCxnSpPr>
      <xdr:spPr>
        <a:xfrm>
          <a:off x="15290800" y="710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119634</xdr:rowOff>
    </xdr:to>
    <xdr:cxnSp macro="">
      <xdr:nvCxnSpPr>
        <xdr:cNvPr id="384" name="直線コネクタ 383"/>
        <xdr:cNvCxnSpPr/>
      </xdr:nvCxnSpPr>
      <xdr:spPr>
        <a:xfrm flipV="1">
          <a:off x="14401800" y="71008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35052</xdr:rowOff>
    </xdr:to>
    <xdr:cxnSp macro="">
      <xdr:nvCxnSpPr>
        <xdr:cNvPr id="387" name="直線コネクタ 386"/>
        <xdr:cNvCxnSpPr/>
      </xdr:nvCxnSpPr>
      <xdr:spPr>
        <a:xfrm flipV="1">
          <a:off x="13512800" y="714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7" name="楕円 396"/>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398" name="公債費負担の状況該当値テキスト"/>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9" name="楕円 398"/>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0" name="テキスト ボックス 399"/>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1" name="楕円 400"/>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402" name="テキスト ボックス 401"/>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3" name="楕円 402"/>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4" name="テキスト ボックス 403"/>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5" name="楕円 404"/>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6" name="テキスト ボックス 405"/>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将来負担比率については、過去の大型プロジェクトによる市債発行等により類似団体平均と比較して</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ポイント上回っており、類似団体内順位では中位に位置している。しかしながら、宮崎市中期財政計画（期間：平成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年度）に基づき、市全体として地方債の償還と起債の抑制を図り、市債残高の圧縮に努めたことにより、昨年度と比較して</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ポイント改善しており、類似団体平均との差も縮小してきている。今後も、プライマリーバランスの黒字化の堅持等により、一層の財政の健全化を図る。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43307</xdr:rowOff>
    </xdr:from>
    <xdr:to>
      <xdr:col>81</xdr:col>
      <xdr:colOff>44450</xdr:colOff>
      <xdr:row>16</xdr:row>
      <xdr:rowOff>77089</xdr:rowOff>
    </xdr:to>
    <xdr:cxnSp macro="">
      <xdr:nvCxnSpPr>
        <xdr:cNvPr id="440" name="直線コネクタ 439"/>
        <xdr:cNvCxnSpPr/>
      </xdr:nvCxnSpPr>
      <xdr:spPr>
        <a:xfrm flipV="1">
          <a:off x="16179800" y="2786507"/>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77089</xdr:rowOff>
    </xdr:from>
    <xdr:to>
      <xdr:col>77</xdr:col>
      <xdr:colOff>44450</xdr:colOff>
      <xdr:row>16</xdr:row>
      <xdr:rowOff>102023</xdr:rowOff>
    </xdr:to>
    <xdr:cxnSp macro="">
      <xdr:nvCxnSpPr>
        <xdr:cNvPr id="443" name="直線コネクタ 442"/>
        <xdr:cNvCxnSpPr/>
      </xdr:nvCxnSpPr>
      <xdr:spPr>
        <a:xfrm flipV="1">
          <a:off x="15290800" y="2820289"/>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102023</xdr:rowOff>
    </xdr:from>
    <xdr:to>
      <xdr:col>72</xdr:col>
      <xdr:colOff>203200</xdr:colOff>
      <xdr:row>16</xdr:row>
      <xdr:rowOff>159131</xdr:rowOff>
    </xdr:to>
    <xdr:cxnSp macro="">
      <xdr:nvCxnSpPr>
        <xdr:cNvPr id="446" name="直線コネクタ 445"/>
        <xdr:cNvCxnSpPr/>
      </xdr:nvCxnSpPr>
      <xdr:spPr>
        <a:xfrm flipV="1">
          <a:off x="14401800" y="2845223"/>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159131</xdr:rowOff>
    </xdr:from>
    <xdr:to>
      <xdr:col>68</xdr:col>
      <xdr:colOff>152400</xdr:colOff>
      <xdr:row>17</xdr:row>
      <xdr:rowOff>89831</xdr:rowOff>
    </xdr:to>
    <xdr:cxnSp macro="">
      <xdr:nvCxnSpPr>
        <xdr:cNvPr id="449" name="直線コネクタ 448"/>
        <xdr:cNvCxnSpPr/>
      </xdr:nvCxnSpPr>
      <xdr:spPr>
        <a:xfrm flipV="1">
          <a:off x="13512800" y="2902331"/>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163957</xdr:rowOff>
    </xdr:from>
    <xdr:to>
      <xdr:col>81</xdr:col>
      <xdr:colOff>95250</xdr:colOff>
      <xdr:row>16</xdr:row>
      <xdr:rowOff>94107</xdr:rowOff>
    </xdr:to>
    <xdr:sp macro="" textlink="">
      <xdr:nvSpPr>
        <xdr:cNvPr id="459" name="楕円 458"/>
        <xdr:cNvSpPr/>
      </xdr:nvSpPr>
      <xdr:spPr>
        <a:xfrm>
          <a:off x="169672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136034</xdr:rowOff>
    </xdr:from>
    <xdr:ext cx="762000" cy="259045"/>
    <xdr:sp macro="" textlink="">
      <xdr:nvSpPr>
        <xdr:cNvPr id="460" name="将来負担の状況該当値テキスト"/>
        <xdr:cNvSpPr txBox="1"/>
      </xdr:nvSpPr>
      <xdr:spPr>
        <a:xfrm>
          <a:off x="17106900" y="270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26289</xdr:rowOff>
    </xdr:from>
    <xdr:to>
      <xdr:col>77</xdr:col>
      <xdr:colOff>95250</xdr:colOff>
      <xdr:row>16</xdr:row>
      <xdr:rowOff>127889</xdr:rowOff>
    </xdr:to>
    <xdr:sp macro="" textlink="">
      <xdr:nvSpPr>
        <xdr:cNvPr id="461" name="楕円 460"/>
        <xdr:cNvSpPr/>
      </xdr:nvSpPr>
      <xdr:spPr>
        <a:xfrm>
          <a:off x="16129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112666</xdr:rowOff>
    </xdr:from>
    <xdr:ext cx="736600" cy="259045"/>
    <xdr:sp macro="" textlink="">
      <xdr:nvSpPr>
        <xdr:cNvPr id="462" name="テキスト ボックス 461"/>
        <xdr:cNvSpPr txBox="1"/>
      </xdr:nvSpPr>
      <xdr:spPr>
        <a:xfrm>
          <a:off x="15798800" y="2855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51223</xdr:rowOff>
    </xdr:from>
    <xdr:to>
      <xdr:col>73</xdr:col>
      <xdr:colOff>44450</xdr:colOff>
      <xdr:row>16</xdr:row>
      <xdr:rowOff>152823</xdr:rowOff>
    </xdr:to>
    <xdr:sp macro="" textlink="">
      <xdr:nvSpPr>
        <xdr:cNvPr id="463" name="楕円 462"/>
        <xdr:cNvSpPr/>
      </xdr:nvSpPr>
      <xdr:spPr>
        <a:xfrm>
          <a:off x="15240000" y="2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137600</xdr:rowOff>
    </xdr:from>
    <xdr:ext cx="762000" cy="259045"/>
    <xdr:sp macro="" textlink="">
      <xdr:nvSpPr>
        <xdr:cNvPr id="464" name="テキスト ボックス 463"/>
        <xdr:cNvSpPr txBox="1"/>
      </xdr:nvSpPr>
      <xdr:spPr>
        <a:xfrm>
          <a:off x="14909800" y="28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108331</xdr:rowOff>
    </xdr:from>
    <xdr:to>
      <xdr:col>68</xdr:col>
      <xdr:colOff>203200</xdr:colOff>
      <xdr:row>17</xdr:row>
      <xdr:rowOff>38481</xdr:rowOff>
    </xdr:to>
    <xdr:sp macro="" textlink="">
      <xdr:nvSpPr>
        <xdr:cNvPr id="465" name="楕円 464"/>
        <xdr:cNvSpPr/>
      </xdr:nvSpPr>
      <xdr:spPr>
        <a:xfrm>
          <a:off x="14351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23258</xdr:rowOff>
    </xdr:from>
    <xdr:ext cx="762000" cy="259045"/>
    <xdr:sp macro="" textlink="">
      <xdr:nvSpPr>
        <xdr:cNvPr id="466" name="テキスト ボックス 465"/>
        <xdr:cNvSpPr txBox="1"/>
      </xdr:nvSpPr>
      <xdr:spPr>
        <a:xfrm>
          <a:off x="14020800" y="29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39031</xdr:rowOff>
    </xdr:from>
    <xdr:to>
      <xdr:col>64</xdr:col>
      <xdr:colOff>152400</xdr:colOff>
      <xdr:row>17</xdr:row>
      <xdr:rowOff>140631</xdr:rowOff>
    </xdr:to>
    <xdr:sp macro="" textlink="">
      <xdr:nvSpPr>
        <xdr:cNvPr id="467" name="楕円 466"/>
        <xdr:cNvSpPr/>
      </xdr:nvSpPr>
      <xdr:spPr>
        <a:xfrm>
          <a:off x="13462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125408</xdr:rowOff>
    </xdr:from>
    <xdr:ext cx="762000" cy="259045"/>
    <xdr:sp macro="" textlink="">
      <xdr:nvSpPr>
        <xdr:cNvPr id="468" name="テキスト ボックス 467"/>
        <xdr:cNvSpPr txBox="1"/>
      </xdr:nvSpPr>
      <xdr:spPr>
        <a:xfrm>
          <a:off x="13131800" y="304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宮崎県宮崎市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404,017
401,991
643.67
165,220,474
161,927,595
2,708,921
90,966,540
185,363,366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a:t>
          </a:r>
          <a:r>
            <a:rPr kumimoji="1" lang="en-US" altLang="ja-JP" sz="1300" baseline="0">
              <a:latin typeface="ＭＳ Ｐゴシック" panose="020B0600070205080204" pitchFamily="50" charset="-128"/>
              <a:ea typeface="ＭＳ Ｐゴシック" panose="020B0600070205080204" pitchFamily="50" charset="-128"/>
            </a:rPr>
            <a:t>4.4</a:t>
          </a:r>
          <a:r>
            <a:rPr kumimoji="1" lang="ja-JP" altLang="en-US" sz="1300" baseline="0">
              <a:latin typeface="ＭＳ Ｐゴシック" panose="020B0600070205080204" pitchFamily="50" charset="-128"/>
              <a:ea typeface="ＭＳ Ｐゴシック" panose="020B0600070205080204" pitchFamily="50" charset="-128"/>
            </a:rPr>
            <a:t>ポイント下回っており、順位も上位に位置している。主な要因としては、指定管理制度の活用、給食調理業務やごみ収集業務の外部委託などにより、定員の適正化が進んだことによるものと思われる。今後とも引き続き、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月に策定した「第八次宮崎市定員適正化計画」に基づき、合併によるスケールメリットを生かしながら、職員の定員管理に努めていく。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54610</xdr:rowOff>
    </xdr:to>
    <xdr:cxnSp macro="">
      <xdr:nvCxnSpPr>
        <xdr:cNvPr id="66" name="直線コネクタ 65"/>
        <xdr:cNvCxnSpPr/>
      </xdr:nvCxnSpPr>
      <xdr:spPr>
        <a:xfrm flipV="1">
          <a:off x="3987800" y="59791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54610</xdr:rowOff>
    </xdr:to>
    <xdr:cxnSp macro="">
      <xdr:nvCxnSpPr>
        <xdr:cNvPr id="69" name="直線コネクタ 68"/>
        <xdr:cNvCxnSpPr/>
      </xdr:nvCxnSpPr>
      <xdr:spPr>
        <a:xfrm>
          <a:off x="3098800" y="605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85090</xdr:rowOff>
    </xdr:to>
    <xdr:cxnSp macro="">
      <xdr:nvCxnSpPr>
        <xdr:cNvPr id="72" name="直線コネクタ 71"/>
        <xdr:cNvCxnSpPr/>
      </xdr:nvCxnSpPr>
      <xdr:spPr>
        <a:xfrm flipV="1">
          <a:off x="2209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85090</xdr:rowOff>
    </xdr:to>
    <xdr:cxnSp macro="">
      <xdr:nvCxnSpPr>
        <xdr:cNvPr id="75" name="直線コネクタ 74"/>
        <xdr:cNvCxnSpPr/>
      </xdr:nvCxnSpPr>
      <xdr:spPr>
        <a:xfrm>
          <a:off x="1320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ポイント上回っており、順位も中位に位置しているが、平成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ポイント改善している。要因としては、平成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年度評価替えが完了したことによる固定資産評価替え事業費の減や消防緊急情報システム事業の減などが挙げられる。今後も市全体の歳出の徹底した見直しと積極的な事務事業の改革・改善に努めていく。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88900</xdr:rowOff>
    </xdr:to>
    <xdr:cxnSp macro="">
      <xdr:nvCxnSpPr>
        <xdr:cNvPr id="125" name="直線コネクタ 124"/>
        <xdr:cNvCxnSpPr/>
      </xdr:nvCxnSpPr>
      <xdr:spPr>
        <a:xfrm flipV="1">
          <a:off x="15671800" y="2771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88900</xdr:rowOff>
    </xdr:to>
    <xdr:cxnSp macro="">
      <xdr:nvCxnSpPr>
        <xdr:cNvPr id="128" name="直線コネクタ 127"/>
        <xdr:cNvCxnSpPr/>
      </xdr:nvCxnSpPr>
      <xdr:spPr>
        <a:xfrm>
          <a:off x="14782800" y="2710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153670</xdr:rowOff>
    </xdr:to>
    <xdr:cxnSp macro="">
      <xdr:nvCxnSpPr>
        <xdr:cNvPr id="131" name="直線コネクタ 130"/>
        <xdr:cNvCxnSpPr/>
      </xdr:nvCxnSpPr>
      <xdr:spPr>
        <a:xfrm flipV="1">
          <a:off x="13893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153670</xdr:rowOff>
    </xdr:to>
    <xdr:cxnSp macro="">
      <xdr:nvCxnSpPr>
        <xdr:cNvPr id="134" name="直線コネクタ 133"/>
        <xdr:cNvCxnSpPr/>
      </xdr:nvCxnSpPr>
      <xdr:spPr>
        <a:xfrm>
          <a:off x="13004800" y="261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4" name="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120667</xdr:rowOff>
    </xdr:from>
    <xdr:ext cx="762000" cy="259045"/>
    <xdr:sp macro="" textlink="">
      <xdr:nvSpPr>
        <xdr:cNvPr id="145" name="物件費該当値テキスト"/>
        <xdr:cNvSpPr txBox="1"/>
      </xdr:nvSpPr>
      <xdr:spPr>
        <a:xfrm>
          <a:off x="165989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7" name="テキスト ボックス 146"/>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9" name="テキスト ボックス 148"/>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0" name="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17797</xdr:rowOff>
    </xdr:from>
    <xdr:ext cx="762000" cy="259045"/>
    <xdr:sp macro="" textlink="">
      <xdr:nvSpPr>
        <xdr:cNvPr id="151" name="テキスト ボックス 150"/>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53" name="テキスト ボックス 152"/>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ポイント上回っており、順位も下位に位置している。要因としては、子ども子育て関係費、生活保護費の増や障がい福祉関係費の増などが挙げられる。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59</xdr:row>
      <xdr:rowOff>19050</xdr:rowOff>
    </xdr:to>
    <xdr:cxnSp macro="">
      <xdr:nvCxnSpPr>
        <xdr:cNvPr id="186" name="直線コネクタ 185"/>
        <xdr:cNvCxnSpPr/>
      </xdr:nvCxnSpPr>
      <xdr:spPr>
        <a:xfrm>
          <a:off x="3987800" y="1009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152400</xdr:rowOff>
    </xdr:to>
    <xdr:cxnSp macro="">
      <xdr:nvCxnSpPr>
        <xdr:cNvPr id="189" name="直線コネクタ 188"/>
        <xdr:cNvCxnSpPr/>
      </xdr:nvCxnSpPr>
      <xdr:spPr>
        <a:xfrm>
          <a:off x="3098800" y="9969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59</xdr:row>
      <xdr:rowOff>44450</xdr:rowOff>
    </xdr:to>
    <xdr:cxnSp macro="">
      <xdr:nvCxnSpPr>
        <xdr:cNvPr id="192" name="直線コネクタ 191"/>
        <xdr:cNvCxnSpPr/>
      </xdr:nvCxnSpPr>
      <xdr:spPr>
        <a:xfrm flipV="1">
          <a:off x="2209800" y="9969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101600</xdr:rowOff>
    </xdr:from>
    <xdr:to>
      <xdr:col>11</xdr:col>
      <xdr:colOff>9525</xdr:colOff>
      <xdr:row>59</xdr:row>
      <xdr:rowOff>44450</xdr:rowOff>
    </xdr:to>
    <xdr:cxnSp macro="">
      <xdr:nvCxnSpPr>
        <xdr:cNvPr id="195" name="直線コネクタ 194"/>
        <xdr:cNvCxnSpPr/>
      </xdr:nvCxnSpPr>
      <xdr:spPr>
        <a:xfrm>
          <a:off x="1320800" y="1004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5" name="楕円 204"/>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06" name="扶助費該当値テキスト"/>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7" name="楕円 206"/>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8" name="テキスト ボックス 207"/>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09" name="楕円 208"/>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0" name="テキスト ボックス 209"/>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165100</xdr:rowOff>
    </xdr:from>
    <xdr:to>
      <xdr:col>11</xdr:col>
      <xdr:colOff>60325</xdr:colOff>
      <xdr:row>59</xdr:row>
      <xdr:rowOff>95250</xdr:rowOff>
    </xdr:to>
    <xdr:sp macro="" textlink="">
      <xdr:nvSpPr>
        <xdr:cNvPr id="211" name="楕円 210"/>
        <xdr:cNvSpPr/>
      </xdr:nvSpPr>
      <xdr:spPr>
        <a:xfrm>
          <a:off x="2159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80027</xdr:rowOff>
    </xdr:from>
    <xdr:ext cx="762000" cy="259045"/>
    <xdr:sp macro="" textlink="">
      <xdr:nvSpPr>
        <xdr:cNvPr id="212" name="テキスト ボックス 211"/>
        <xdr:cNvSpPr txBox="1"/>
      </xdr:nvSpPr>
      <xdr:spPr>
        <a:xfrm>
          <a:off x="1828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3" name="楕円 212"/>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4" name="テキスト ボックス 213"/>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ポイント下回っており、順位も上位に位置している。今後も繰出基準に沿った特別会計繰出金や維持補修費などの改革・改善に努め、歳出の抑制を図っていく。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153670</xdr:rowOff>
    </xdr:to>
    <xdr:cxnSp macro="">
      <xdr:nvCxnSpPr>
        <xdr:cNvPr id="247" name="直線コネクタ 246"/>
        <xdr:cNvCxnSpPr/>
      </xdr:nvCxnSpPr>
      <xdr:spPr>
        <a:xfrm flipV="1">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55</xdr:row>
      <xdr:rowOff>153670</xdr:rowOff>
    </xdr:to>
    <xdr:cxnSp macro="">
      <xdr:nvCxnSpPr>
        <xdr:cNvPr id="250" name="直線コネクタ 249"/>
        <xdr:cNvCxnSpPr/>
      </xdr:nvCxnSpPr>
      <xdr:spPr>
        <a:xfrm>
          <a:off x="14782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100330</xdr:rowOff>
    </xdr:to>
    <xdr:cxnSp macro="">
      <xdr:nvCxnSpPr>
        <xdr:cNvPr id="253" name="直線コネクタ 252"/>
        <xdr:cNvCxnSpPr/>
      </xdr:nvCxnSpPr>
      <xdr:spPr>
        <a:xfrm>
          <a:off x="13893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85090</xdr:rowOff>
    </xdr:to>
    <xdr:cxnSp macro="">
      <xdr:nvCxnSpPr>
        <xdr:cNvPr id="256" name="直線コネクタ 255"/>
        <xdr:cNvCxnSpPr/>
      </xdr:nvCxnSpPr>
      <xdr:spPr>
        <a:xfrm>
          <a:off x="13004800" y="9461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6" name="楕円 265"/>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7"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8" name="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0" name="楕円 269"/>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1" name="テキスト ボックス 270"/>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2" name="楕円 271"/>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3" name="テキスト ボックス 27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4" name="楕円 273"/>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5" name="テキスト ボックス 27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xdr:rowOff>
    </xdr:from>
    <xdr:to>
      <xdr:col>82</xdr:col>
      <xdr:colOff>107950</xdr:colOff>
      <xdr:row>34</xdr:row>
      <xdr:rowOff>50800</xdr:rowOff>
    </xdr:to>
    <xdr:cxnSp macro="">
      <xdr:nvCxnSpPr>
        <xdr:cNvPr id="310" name="直線コネクタ 309"/>
        <xdr:cNvCxnSpPr/>
      </xdr:nvCxnSpPr>
      <xdr:spPr>
        <a:xfrm flipV="1">
          <a:off x="15671800" y="5836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116114</xdr:rowOff>
    </xdr:to>
    <xdr:cxnSp macro="">
      <xdr:nvCxnSpPr>
        <xdr:cNvPr id="313" name="直線コネクタ 312"/>
        <xdr:cNvCxnSpPr/>
      </xdr:nvCxnSpPr>
      <xdr:spPr>
        <a:xfrm flipV="1">
          <a:off x="14782800" y="5880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116114</xdr:rowOff>
    </xdr:from>
    <xdr:to>
      <xdr:col>73</xdr:col>
      <xdr:colOff>180975</xdr:colOff>
      <xdr:row>35</xdr:row>
      <xdr:rowOff>20864</xdr:rowOff>
    </xdr:to>
    <xdr:cxnSp macro="">
      <xdr:nvCxnSpPr>
        <xdr:cNvPr id="316" name="直線コネクタ 315"/>
        <xdr:cNvCxnSpPr/>
      </xdr:nvCxnSpPr>
      <xdr:spPr>
        <a:xfrm flipV="1">
          <a:off x="13893800" y="5945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20864</xdr:rowOff>
    </xdr:to>
    <xdr:cxnSp macro="">
      <xdr:nvCxnSpPr>
        <xdr:cNvPr id="319" name="直線コネクタ 318"/>
        <xdr:cNvCxnSpPr/>
      </xdr:nvCxnSpPr>
      <xdr:spPr>
        <a:xfrm>
          <a:off x="13004800" y="595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127907</xdr:rowOff>
    </xdr:from>
    <xdr:to>
      <xdr:col>82</xdr:col>
      <xdr:colOff>158750</xdr:colOff>
      <xdr:row>34</xdr:row>
      <xdr:rowOff>58057</xdr:rowOff>
    </xdr:to>
    <xdr:sp macro="" textlink="">
      <xdr:nvSpPr>
        <xdr:cNvPr id="329" name="楕円 328"/>
        <xdr:cNvSpPr/>
      </xdr:nvSpPr>
      <xdr:spPr>
        <a:xfrm>
          <a:off x="16459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144434</xdr:rowOff>
    </xdr:from>
    <xdr:ext cx="762000" cy="259045"/>
    <xdr:sp macro="" textlink="">
      <xdr:nvSpPr>
        <xdr:cNvPr id="330" name="補助費等該当値テキスト"/>
        <xdr:cNvSpPr txBox="1"/>
      </xdr:nvSpPr>
      <xdr:spPr>
        <a:xfrm>
          <a:off x="16598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1" name="楕円 330"/>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2" name="テキスト ボックス 331"/>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65314</xdr:rowOff>
    </xdr:from>
    <xdr:to>
      <xdr:col>74</xdr:col>
      <xdr:colOff>31750</xdr:colOff>
      <xdr:row>34</xdr:row>
      <xdr:rowOff>166914</xdr:rowOff>
    </xdr:to>
    <xdr:sp macro="" textlink="">
      <xdr:nvSpPr>
        <xdr:cNvPr id="333" name="楕円 332"/>
        <xdr:cNvSpPr/>
      </xdr:nvSpPr>
      <xdr:spPr>
        <a:xfrm>
          <a:off x="14732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5641</xdr:rowOff>
    </xdr:from>
    <xdr:ext cx="762000" cy="259045"/>
    <xdr:sp macro="" textlink="">
      <xdr:nvSpPr>
        <xdr:cNvPr id="334" name="テキスト ボックス 333"/>
        <xdr:cNvSpPr txBox="1"/>
      </xdr:nvSpPr>
      <xdr:spPr>
        <a:xfrm>
          <a:off x="14401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141514</xdr:rowOff>
    </xdr:from>
    <xdr:to>
      <xdr:col>69</xdr:col>
      <xdr:colOff>142875</xdr:colOff>
      <xdr:row>35</xdr:row>
      <xdr:rowOff>71664</xdr:rowOff>
    </xdr:to>
    <xdr:sp macro="" textlink="">
      <xdr:nvSpPr>
        <xdr:cNvPr id="335" name="楕円 334"/>
        <xdr:cNvSpPr/>
      </xdr:nvSpPr>
      <xdr:spPr>
        <a:xfrm>
          <a:off x="13843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81841</xdr:rowOff>
    </xdr:from>
    <xdr:ext cx="762000" cy="259045"/>
    <xdr:sp macro="" textlink="">
      <xdr:nvSpPr>
        <xdr:cNvPr id="336" name="テキスト ボックス 335"/>
        <xdr:cNvSpPr txBox="1"/>
      </xdr:nvSpPr>
      <xdr:spPr>
        <a:xfrm>
          <a:off x="13512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7" name="楕円 336"/>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8" name="テキスト ボックス 337"/>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ポイント上回っており、順位も下位に位置している。今後も過去の大型プロジェクト事業分の起債償還や合併特例債の償還が続くことから、宮崎市中期財政計画（期間：平成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年度）に基づき市全体として地方債の償還と起債の抑制を図ることで、市債残高の圧縮に努める。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58420</xdr:rowOff>
    </xdr:from>
    <xdr:to>
      <xdr:col>24</xdr:col>
      <xdr:colOff>25400</xdr:colOff>
      <xdr:row>81</xdr:row>
      <xdr:rowOff>8889</xdr:rowOff>
    </xdr:to>
    <xdr:cxnSp macro="">
      <xdr:nvCxnSpPr>
        <xdr:cNvPr id="371" name="直線コネクタ 370"/>
        <xdr:cNvCxnSpPr/>
      </xdr:nvCxnSpPr>
      <xdr:spPr>
        <a:xfrm flipV="1">
          <a:off x="3987800" y="137744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142239</xdr:rowOff>
    </xdr:from>
    <xdr:to>
      <xdr:col>19</xdr:col>
      <xdr:colOff>187325</xdr:colOff>
      <xdr:row>81</xdr:row>
      <xdr:rowOff>8889</xdr:rowOff>
    </xdr:to>
    <xdr:cxnSp macro="">
      <xdr:nvCxnSpPr>
        <xdr:cNvPr id="374" name="直線コネクタ 373"/>
        <xdr:cNvCxnSpPr/>
      </xdr:nvCxnSpPr>
      <xdr:spPr>
        <a:xfrm>
          <a:off x="3098800" y="13858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142239</xdr:rowOff>
    </xdr:from>
    <xdr:to>
      <xdr:col>15</xdr:col>
      <xdr:colOff>98425</xdr:colOff>
      <xdr:row>81</xdr:row>
      <xdr:rowOff>31750</xdr:rowOff>
    </xdr:to>
    <xdr:cxnSp macro="">
      <xdr:nvCxnSpPr>
        <xdr:cNvPr id="377" name="直線コネクタ 376"/>
        <xdr:cNvCxnSpPr/>
      </xdr:nvCxnSpPr>
      <xdr:spPr>
        <a:xfrm flipV="1">
          <a:off x="2209800" y="13858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8889</xdr:rowOff>
    </xdr:from>
    <xdr:to>
      <xdr:col>11</xdr:col>
      <xdr:colOff>9525</xdr:colOff>
      <xdr:row>81</xdr:row>
      <xdr:rowOff>31750</xdr:rowOff>
    </xdr:to>
    <xdr:cxnSp macro="">
      <xdr:nvCxnSpPr>
        <xdr:cNvPr id="380" name="直線コネクタ 379"/>
        <xdr:cNvCxnSpPr/>
      </xdr:nvCxnSpPr>
      <xdr:spPr>
        <a:xfrm>
          <a:off x="1320800" y="13896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xdr:rowOff>
    </xdr:from>
    <xdr:to>
      <xdr:col>24</xdr:col>
      <xdr:colOff>76200</xdr:colOff>
      <xdr:row>80</xdr:row>
      <xdr:rowOff>109220</xdr:rowOff>
    </xdr:to>
    <xdr:sp macro="" textlink="">
      <xdr:nvSpPr>
        <xdr:cNvPr id="390" name="楕円 389"/>
        <xdr:cNvSpPr/>
      </xdr:nvSpPr>
      <xdr:spPr>
        <a:xfrm>
          <a:off x="4775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151147</xdr:rowOff>
    </xdr:from>
    <xdr:ext cx="762000" cy="259045"/>
    <xdr:sp macro="" textlink="">
      <xdr:nvSpPr>
        <xdr:cNvPr id="391" name="公債費該当値テキスト"/>
        <xdr:cNvSpPr txBox="1"/>
      </xdr:nvSpPr>
      <xdr:spPr>
        <a:xfrm>
          <a:off x="4914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129539</xdr:rowOff>
    </xdr:from>
    <xdr:to>
      <xdr:col>20</xdr:col>
      <xdr:colOff>38100</xdr:colOff>
      <xdr:row>81</xdr:row>
      <xdr:rowOff>59689</xdr:rowOff>
    </xdr:to>
    <xdr:sp macro="" textlink="">
      <xdr:nvSpPr>
        <xdr:cNvPr id="392" name="楕円 391"/>
        <xdr:cNvSpPr/>
      </xdr:nvSpPr>
      <xdr:spPr>
        <a:xfrm>
          <a:off x="3937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44466</xdr:rowOff>
    </xdr:from>
    <xdr:ext cx="736600" cy="259045"/>
    <xdr:sp macro="" textlink="">
      <xdr:nvSpPr>
        <xdr:cNvPr id="393" name="テキスト ボックス 392"/>
        <xdr:cNvSpPr txBox="1"/>
      </xdr:nvSpPr>
      <xdr:spPr>
        <a:xfrm>
          <a:off x="3606800" y="1393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91439</xdr:rowOff>
    </xdr:from>
    <xdr:to>
      <xdr:col>15</xdr:col>
      <xdr:colOff>149225</xdr:colOff>
      <xdr:row>81</xdr:row>
      <xdr:rowOff>21589</xdr:rowOff>
    </xdr:to>
    <xdr:sp macro="" textlink="">
      <xdr:nvSpPr>
        <xdr:cNvPr id="394" name="楕円 393"/>
        <xdr:cNvSpPr/>
      </xdr:nvSpPr>
      <xdr:spPr>
        <a:xfrm>
          <a:off x="3048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6366</xdr:rowOff>
    </xdr:from>
    <xdr:ext cx="762000" cy="259045"/>
    <xdr:sp macro="" textlink="">
      <xdr:nvSpPr>
        <xdr:cNvPr id="395" name="テキスト ボックス 394"/>
        <xdr:cNvSpPr txBox="1"/>
      </xdr:nvSpPr>
      <xdr:spPr>
        <a:xfrm>
          <a:off x="2717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152400</xdr:rowOff>
    </xdr:from>
    <xdr:to>
      <xdr:col>11</xdr:col>
      <xdr:colOff>60325</xdr:colOff>
      <xdr:row>81</xdr:row>
      <xdr:rowOff>82550</xdr:rowOff>
    </xdr:to>
    <xdr:sp macro="" textlink="">
      <xdr:nvSpPr>
        <xdr:cNvPr id="396" name="楕円 395"/>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67327</xdr:rowOff>
    </xdr:from>
    <xdr:ext cx="762000" cy="259045"/>
    <xdr:sp macro="" textlink="">
      <xdr:nvSpPr>
        <xdr:cNvPr id="397" name="テキスト ボックス 396"/>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129539</xdr:rowOff>
    </xdr:from>
    <xdr:to>
      <xdr:col>6</xdr:col>
      <xdr:colOff>171450</xdr:colOff>
      <xdr:row>81</xdr:row>
      <xdr:rowOff>59689</xdr:rowOff>
    </xdr:to>
    <xdr:sp macro="" textlink="">
      <xdr:nvSpPr>
        <xdr:cNvPr id="398" name="楕円 397"/>
        <xdr:cNvSpPr/>
      </xdr:nvSpPr>
      <xdr:spPr>
        <a:xfrm>
          <a:off x="1270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44466</xdr:rowOff>
    </xdr:from>
    <xdr:ext cx="762000" cy="259045"/>
    <xdr:sp macro="" textlink="">
      <xdr:nvSpPr>
        <xdr:cNvPr id="399" name="テキスト ボックス 398"/>
        <xdr:cNvSpPr txBox="1"/>
      </xdr:nvSpPr>
      <xdr:spPr>
        <a:xfrm>
          <a:off x="939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類似団平均を</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下回っており、順位も上位に位置している。主な要因としては、「人件費」、「補助費等」、「その他」において類似団体平均を下回ったことによるものである。今後とも、歳出の徹底的な見直しを推進するとともに、歳入確保対策や企業誘致を積極的に推進することで税収を確保することなどにより、財政基盤の充実・強化に努め、財政健全化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73660</xdr:rowOff>
    </xdr:from>
    <xdr:to>
      <xdr:col>82</xdr:col>
      <xdr:colOff>107950</xdr:colOff>
      <xdr:row>75</xdr:row>
      <xdr:rowOff>31750</xdr:rowOff>
    </xdr:to>
    <xdr:cxnSp macro="">
      <xdr:nvCxnSpPr>
        <xdr:cNvPr id="432" name="直線コネクタ 431"/>
        <xdr:cNvCxnSpPr/>
      </xdr:nvCxnSpPr>
      <xdr:spPr>
        <a:xfrm flipV="1">
          <a:off x="15671800" y="127609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58420</xdr:rowOff>
    </xdr:from>
    <xdr:to>
      <xdr:col>78</xdr:col>
      <xdr:colOff>69850</xdr:colOff>
      <xdr:row>75</xdr:row>
      <xdr:rowOff>31750</xdr:rowOff>
    </xdr:to>
    <xdr:cxnSp macro="">
      <xdr:nvCxnSpPr>
        <xdr:cNvPr id="435" name="直線コネクタ 434"/>
        <xdr:cNvCxnSpPr/>
      </xdr:nvCxnSpPr>
      <xdr:spPr>
        <a:xfrm>
          <a:off x="14782800" y="12745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75</xdr:row>
      <xdr:rowOff>77470</xdr:rowOff>
    </xdr:to>
    <xdr:cxnSp macro="">
      <xdr:nvCxnSpPr>
        <xdr:cNvPr id="438" name="直線コネクタ 437"/>
        <xdr:cNvCxnSpPr/>
      </xdr:nvCxnSpPr>
      <xdr:spPr>
        <a:xfrm flipV="1">
          <a:off x="13893800" y="127457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0" name="テキスト ボックス 439"/>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75</xdr:row>
      <xdr:rowOff>77470</xdr:rowOff>
    </xdr:to>
    <xdr:cxnSp macro="">
      <xdr:nvCxnSpPr>
        <xdr:cNvPr id="441" name="直線コネクタ 440"/>
        <xdr:cNvCxnSpPr/>
      </xdr:nvCxnSpPr>
      <xdr:spPr>
        <a:xfrm>
          <a:off x="13004800" y="126314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5" name="テキスト ボックス 444"/>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22860</xdr:rowOff>
    </xdr:from>
    <xdr:to>
      <xdr:col>82</xdr:col>
      <xdr:colOff>158750</xdr:colOff>
      <xdr:row>74</xdr:row>
      <xdr:rowOff>124460</xdr:rowOff>
    </xdr:to>
    <xdr:sp macro="" textlink="">
      <xdr:nvSpPr>
        <xdr:cNvPr id="451" name="楕円 450"/>
        <xdr:cNvSpPr/>
      </xdr:nvSpPr>
      <xdr:spPr>
        <a:xfrm>
          <a:off x="16459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39387</xdr:rowOff>
    </xdr:from>
    <xdr:ext cx="762000" cy="259045"/>
    <xdr:sp macro="" textlink="">
      <xdr:nvSpPr>
        <xdr:cNvPr id="452" name="公債費以外該当値テキスト"/>
        <xdr:cNvSpPr txBox="1"/>
      </xdr:nvSpPr>
      <xdr:spPr>
        <a:xfrm>
          <a:off x="16598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152400</xdr:rowOff>
    </xdr:from>
    <xdr:to>
      <xdr:col>78</xdr:col>
      <xdr:colOff>120650</xdr:colOff>
      <xdr:row>75</xdr:row>
      <xdr:rowOff>82550</xdr:rowOff>
    </xdr:to>
    <xdr:sp macro="" textlink="">
      <xdr:nvSpPr>
        <xdr:cNvPr id="453" name="楕円 452"/>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92727</xdr:rowOff>
    </xdr:from>
    <xdr:ext cx="736600" cy="259045"/>
    <xdr:sp macro="" textlink="">
      <xdr:nvSpPr>
        <xdr:cNvPr id="454" name="テキスト ボックス 453"/>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55" name="楕円 454"/>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56" name="テキスト ボックス 455"/>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26670</xdr:rowOff>
    </xdr:from>
    <xdr:to>
      <xdr:col>69</xdr:col>
      <xdr:colOff>142875</xdr:colOff>
      <xdr:row>75</xdr:row>
      <xdr:rowOff>128270</xdr:rowOff>
    </xdr:to>
    <xdr:sp macro="" textlink="">
      <xdr:nvSpPr>
        <xdr:cNvPr id="457" name="楕円 456"/>
        <xdr:cNvSpPr/>
      </xdr:nvSpPr>
      <xdr:spPr>
        <a:xfrm>
          <a:off x="13843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58" name="テキスト ボックス 457"/>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9" name="楕円 458"/>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60" name="テキスト ボックス 459"/>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宮崎県宮崎市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151719</xdr:rowOff>
    </xdr:from>
    <xdr:to>
      <xdr:col>29</xdr:col>
      <xdr:colOff>127000</xdr:colOff>
      <xdr:row>19</xdr:row>
      <xdr:rowOff>154188</xdr:rowOff>
    </xdr:to>
    <xdr:cxnSp macro="">
      <xdr:nvCxnSpPr>
        <xdr:cNvPr id="48" name="直線コネクタ 47"/>
        <xdr:cNvCxnSpPr/>
      </xdr:nvCxnSpPr>
      <xdr:spPr bwMode="auto">
        <a:xfrm>
          <a:off x="5003800" y="3456894"/>
          <a:ext cx="647700" cy="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95712</xdr:rowOff>
    </xdr:from>
    <xdr:to>
      <xdr:col>26</xdr:col>
      <xdr:colOff>50800</xdr:colOff>
      <xdr:row>19</xdr:row>
      <xdr:rowOff>151719</xdr:rowOff>
    </xdr:to>
    <xdr:cxnSp macro="">
      <xdr:nvCxnSpPr>
        <xdr:cNvPr id="51" name="直線コネクタ 50"/>
        <xdr:cNvCxnSpPr/>
      </xdr:nvCxnSpPr>
      <xdr:spPr bwMode="auto">
        <a:xfrm>
          <a:off x="4305300" y="3400887"/>
          <a:ext cx="698500" cy="5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95712</xdr:rowOff>
    </xdr:from>
    <xdr:to>
      <xdr:col>22</xdr:col>
      <xdr:colOff>114300</xdr:colOff>
      <xdr:row>19</xdr:row>
      <xdr:rowOff>108514</xdr:rowOff>
    </xdr:to>
    <xdr:cxnSp macro="">
      <xdr:nvCxnSpPr>
        <xdr:cNvPr id="54" name="直線コネクタ 53"/>
        <xdr:cNvCxnSpPr/>
      </xdr:nvCxnSpPr>
      <xdr:spPr bwMode="auto">
        <a:xfrm flipV="1">
          <a:off x="3606800" y="3400887"/>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108514</xdr:rowOff>
    </xdr:from>
    <xdr:to>
      <xdr:col>18</xdr:col>
      <xdr:colOff>177800</xdr:colOff>
      <xdr:row>20</xdr:row>
      <xdr:rowOff>35773</xdr:rowOff>
    </xdr:to>
    <xdr:cxnSp macro="">
      <xdr:nvCxnSpPr>
        <xdr:cNvPr id="57" name="直線コネクタ 56"/>
        <xdr:cNvCxnSpPr/>
      </xdr:nvCxnSpPr>
      <xdr:spPr bwMode="auto">
        <a:xfrm flipV="1">
          <a:off x="2908300" y="3413689"/>
          <a:ext cx="698500" cy="98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103388</xdr:rowOff>
    </xdr:from>
    <xdr:to>
      <xdr:col>29</xdr:col>
      <xdr:colOff>177800</xdr:colOff>
      <xdr:row>20</xdr:row>
      <xdr:rowOff>33538</xdr:rowOff>
    </xdr:to>
    <xdr:sp macro="" textlink="">
      <xdr:nvSpPr>
        <xdr:cNvPr id="67" name="楕円 66"/>
        <xdr:cNvSpPr/>
      </xdr:nvSpPr>
      <xdr:spPr bwMode="auto">
        <a:xfrm>
          <a:off x="5600700" y="340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11965</xdr:rowOff>
    </xdr:from>
    <xdr:ext cx="762000" cy="259045"/>
    <xdr:sp macro="" textlink="">
      <xdr:nvSpPr>
        <xdr:cNvPr id="68" name="人口1人当たり決算額の推移該当値テキスト130"/>
        <xdr:cNvSpPr txBox="1"/>
      </xdr:nvSpPr>
      <xdr:spPr>
        <a:xfrm>
          <a:off x="5740400" y="33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100919</xdr:rowOff>
    </xdr:from>
    <xdr:to>
      <xdr:col>26</xdr:col>
      <xdr:colOff>101600</xdr:colOff>
      <xdr:row>20</xdr:row>
      <xdr:rowOff>31069</xdr:rowOff>
    </xdr:to>
    <xdr:sp macro="" textlink="">
      <xdr:nvSpPr>
        <xdr:cNvPr id="69" name="楕円 68"/>
        <xdr:cNvSpPr/>
      </xdr:nvSpPr>
      <xdr:spPr bwMode="auto">
        <a:xfrm>
          <a:off x="4953000" y="340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15846</xdr:rowOff>
    </xdr:from>
    <xdr:ext cx="736600" cy="259045"/>
    <xdr:sp macro="" textlink="">
      <xdr:nvSpPr>
        <xdr:cNvPr id="70" name="テキスト ボックス 69"/>
        <xdr:cNvSpPr txBox="1"/>
      </xdr:nvSpPr>
      <xdr:spPr>
        <a:xfrm>
          <a:off x="4622800" y="3492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44912</xdr:rowOff>
    </xdr:from>
    <xdr:to>
      <xdr:col>22</xdr:col>
      <xdr:colOff>165100</xdr:colOff>
      <xdr:row>19</xdr:row>
      <xdr:rowOff>146512</xdr:rowOff>
    </xdr:to>
    <xdr:sp macro="" textlink="">
      <xdr:nvSpPr>
        <xdr:cNvPr id="71" name="楕円 70"/>
        <xdr:cNvSpPr/>
      </xdr:nvSpPr>
      <xdr:spPr bwMode="auto">
        <a:xfrm>
          <a:off x="4254500" y="3350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131289</xdr:rowOff>
    </xdr:from>
    <xdr:ext cx="762000" cy="259045"/>
    <xdr:sp macro="" textlink="">
      <xdr:nvSpPr>
        <xdr:cNvPr id="72" name="テキスト ボックス 71"/>
        <xdr:cNvSpPr txBox="1"/>
      </xdr:nvSpPr>
      <xdr:spPr>
        <a:xfrm>
          <a:off x="3924300" y="34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57714</xdr:rowOff>
    </xdr:from>
    <xdr:to>
      <xdr:col>19</xdr:col>
      <xdr:colOff>38100</xdr:colOff>
      <xdr:row>19</xdr:row>
      <xdr:rowOff>159314</xdr:rowOff>
    </xdr:to>
    <xdr:sp macro="" textlink="">
      <xdr:nvSpPr>
        <xdr:cNvPr id="73" name="楕円 72"/>
        <xdr:cNvSpPr/>
      </xdr:nvSpPr>
      <xdr:spPr bwMode="auto">
        <a:xfrm>
          <a:off x="3556000" y="336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144091</xdr:rowOff>
    </xdr:from>
    <xdr:ext cx="762000" cy="259045"/>
    <xdr:sp macro="" textlink="">
      <xdr:nvSpPr>
        <xdr:cNvPr id="74" name="テキスト ボックス 73"/>
        <xdr:cNvSpPr txBox="1"/>
      </xdr:nvSpPr>
      <xdr:spPr>
        <a:xfrm>
          <a:off x="3225800" y="34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156423</xdr:rowOff>
    </xdr:from>
    <xdr:to>
      <xdr:col>15</xdr:col>
      <xdr:colOff>101600</xdr:colOff>
      <xdr:row>20</xdr:row>
      <xdr:rowOff>86573</xdr:rowOff>
    </xdr:to>
    <xdr:sp macro="" textlink="">
      <xdr:nvSpPr>
        <xdr:cNvPr id="75" name="楕円 74"/>
        <xdr:cNvSpPr/>
      </xdr:nvSpPr>
      <xdr:spPr bwMode="auto">
        <a:xfrm>
          <a:off x="2857500" y="3461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71350</xdr:rowOff>
    </xdr:from>
    <xdr:ext cx="762000" cy="259045"/>
    <xdr:sp macro="" textlink="">
      <xdr:nvSpPr>
        <xdr:cNvPr id="76" name="テキスト ボックス 75"/>
        <xdr:cNvSpPr txBox="1"/>
      </xdr:nvSpPr>
      <xdr:spPr>
        <a:xfrm>
          <a:off x="2527300" y="354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258521</xdr:rowOff>
    </xdr:from>
    <xdr:to>
      <xdr:col>29</xdr:col>
      <xdr:colOff>127000</xdr:colOff>
      <xdr:row>35</xdr:row>
      <xdr:rowOff>127000</xdr:rowOff>
    </xdr:to>
    <xdr:cxnSp macro="">
      <xdr:nvCxnSpPr>
        <xdr:cNvPr id="109" name="直線コネクタ 108"/>
        <xdr:cNvCxnSpPr/>
      </xdr:nvCxnSpPr>
      <xdr:spPr bwMode="auto">
        <a:xfrm>
          <a:off x="5003800" y="6525971"/>
          <a:ext cx="647700" cy="21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111778</xdr:rowOff>
    </xdr:from>
    <xdr:ext cx="762000" cy="259045"/>
    <xdr:sp macro="" textlink="">
      <xdr:nvSpPr>
        <xdr:cNvPr id="110" name="人口1人当たり決算額の推移平均値テキスト445"/>
        <xdr:cNvSpPr txBox="1"/>
      </xdr:nvSpPr>
      <xdr:spPr>
        <a:xfrm>
          <a:off x="5740400" y="6722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258521</xdr:rowOff>
    </xdr:from>
    <xdr:to>
      <xdr:col>26</xdr:col>
      <xdr:colOff>50800</xdr:colOff>
      <xdr:row>34</xdr:row>
      <xdr:rowOff>334302</xdr:rowOff>
    </xdr:to>
    <xdr:cxnSp macro="">
      <xdr:nvCxnSpPr>
        <xdr:cNvPr id="112" name="直線コネクタ 111"/>
        <xdr:cNvCxnSpPr/>
      </xdr:nvCxnSpPr>
      <xdr:spPr bwMode="auto">
        <a:xfrm flipV="1">
          <a:off x="4305300" y="6525971"/>
          <a:ext cx="698500" cy="7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282524</xdr:rowOff>
    </xdr:from>
    <xdr:to>
      <xdr:col>22</xdr:col>
      <xdr:colOff>114300</xdr:colOff>
      <xdr:row>34</xdr:row>
      <xdr:rowOff>334302</xdr:rowOff>
    </xdr:to>
    <xdr:cxnSp macro="">
      <xdr:nvCxnSpPr>
        <xdr:cNvPr id="115" name="直線コネクタ 114"/>
        <xdr:cNvCxnSpPr/>
      </xdr:nvCxnSpPr>
      <xdr:spPr bwMode="auto">
        <a:xfrm>
          <a:off x="3606800" y="6549974"/>
          <a:ext cx="698500" cy="5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276809</xdr:rowOff>
    </xdr:from>
    <xdr:to>
      <xdr:col>18</xdr:col>
      <xdr:colOff>177800</xdr:colOff>
      <xdr:row>34</xdr:row>
      <xdr:rowOff>282524</xdr:rowOff>
    </xdr:to>
    <xdr:cxnSp macro="">
      <xdr:nvCxnSpPr>
        <xdr:cNvPr id="118" name="直線コネクタ 117"/>
        <xdr:cNvCxnSpPr/>
      </xdr:nvCxnSpPr>
      <xdr:spPr bwMode="auto">
        <a:xfrm>
          <a:off x="2908300" y="6544259"/>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76200</xdr:rowOff>
    </xdr:from>
    <xdr:to>
      <xdr:col>29</xdr:col>
      <xdr:colOff>177800</xdr:colOff>
      <xdr:row>35</xdr:row>
      <xdr:rowOff>177800</xdr:rowOff>
    </xdr:to>
    <xdr:sp macro="" textlink="">
      <xdr:nvSpPr>
        <xdr:cNvPr id="128" name="楕円 127"/>
        <xdr:cNvSpPr/>
      </xdr:nvSpPr>
      <xdr:spPr bwMode="auto">
        <a:xfrm>
          <a:off x="5600700" y="66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264177</xdr:rowOff>
    </xdr:from>
    <xdr:ext cx="762000" cy="259045"/>
    <xdr:sp macro="" textlink="">
      <xdr:nvSpPr>
        <xdr:cNvPr id="129" name="人口1人当たり決算額の推移該当値テキスト445"/>
        <xdr:cNvSpPr txBox="1"/>
      </xdr:nvSpPr>
      <xdr:spPr>
        <a:xfrm>
          <a:off x="57404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207721</xdr:rowOff>
    </xdr:from>
    <xdr:to>
      <xdr:col>26</xdr:col>
      <xdr:colOff>101600</xdr:colOff>
      <xdr:row>34</xdr:row>
      <xdr:rowOff>309321</xdr:rowOff>
    </xdr:to>
    <xdr:sp macro="" textlink="">
      <xdr:nvSpPr>
        <xdr:cNvPr id="130" name="楕円 129"/>
        <xdr:cNvSpPr/>
      </xdr:nvSpPr>
      <xdr:spPr bwMode="auto">
        <a:xfrm>
          <a:off x="4953000" y="647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319498</xdr:rowOff>
    </xdr:from>
    <xdr:ext cx="736600" cy="259045"/>
    <xdr:sp macro="" textlink="">
      <xdr:nvSpPr>
        <xdr:cNvPr id="131" name="テキスト ボックス 130"/>
        <xdr:cNvSpPr txBox="1"/>
      </xdr:nvSpPr>
      <xdr:spPr>
        <a:xfrm>
          <a:off x="4622800" y="624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283502</xdr:rowOff>
    </xdr:from>
    <xdr:to>
      <xdr:col>22</xdr:col>
      <xdr:colOff>165100</xdr:colOff>
      <xdr:row>35</xdr:row>
      <xdr:rowOff>42202</xdr:rowOff>
    </xdr:to>
    <xdr:sp macro="" textlink="">
      <xdr:nvSpPr>
        <xdr:cNvPr id="132" name="楕円 131"/>
        <xdr:cNvSpPr/>
      </xdr:nvSpPr>
      <xdr:spPr bwMode="auto">
        <a:xfrm>
          <a:off x="4254500" y="655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52379</xdr:rowOff>
    </xdr:from>
    <xdr:ext cx="762000" cy="259045"/>
    <xdr:sp macro="" textlink="">
      <xdr:nvSpPr>
        <xdr:cNvPr id="133" name="テキスト ボックス 132"/>
        <xdr:cNvSpPr txBox="1"/>
      </xdr:nvSpPr>
      <xdr:spPr>
        <a:xfrm>
          <a:off x="3924300" y="63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231724</xdr:rowOff>
    </xdr:from>
    <xdr:to>
      <xdr:col>19</xdr:col>
      <xdr:colOff>38100</xdr:colOff>
      <xdr:row>34</xdr:row>
      <xdr:rowOff>333324</xdr:rowOff>
    </xdr:to>
    <xdr:sp macro="" textlink="">
      <xdr:nvSpPr>
        <xdr:cNvPr id="134" name="楕円 133"/>
        <xdr:cNvSpPr/>
      </xdr:nvSpPr>
      <xdr:spPr bwMode="auto">
        <a:xfrm>
          <a:off x="3556000" y="649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601</xdr:rowOff>
    </xdr:from>
    <xdr:ext cx="762000" cy="259045"/>
    <xdr:sp macro="" textlink="">
      <xdr:nvSpPr>
        <xdr:cNvPr id="135" name="テキスト ボックス 134"/>
        <xdr:cNvSpPr txBox="1"/>
      </xdr:nvSpPr>
      <xdr:spPr>
        <a:xfrm>
          <a:off x="3225800" y="626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226009</xdr:rowOff>
    </xdr:from>
    <xdr:to>
      <xdr:col>15</xdr:col>
      <xdr:colOff>101600</xdr:colOff>
      <xdr:row>34</xdr:row>
      <xdr:rowOff>327609</xdr:rowOff>
    </xdr:to>
    <xdr:sp macro="" textlink="">
      <xdr:nvSpPr>
        <xdr:cNvPr id="136" name="楕円 135"/>
        <xdr:cNvSpPr/>
      </xdr:nvSpPr>
      <xdr:spPr bwMode="auto">
        <a:xfrm>
          <a:off x="2857500" y="6493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337786</xdr:rowOff>
    </xdr:from>
    <xdr:ext cx="762000" cy="259045"/>
    <xdr:sp macro="" textlink="">
      <xdr:nvSpPr>
        <xdr:cNvPr id="137" name="テキスト ボックス 136"/>
        <xdr:cNvSpPr txBox="1"/>
      </xdr:nvSpPr>
      <xdr:spPr>
        <a:xfrm>
          <a:off x="2527300" y="626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404,017
401,991
643.67
165,220,474
161,927,595
2,708,921
90,966,540
185,363,366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113944</xdr:rowOff>
    </xdr:from>
    <xdr:to>
      <xdr:col>24</xdr:col>
      <xdr:colOff>63500</xdr:colOff>
      <xdr:row>36</xdr:row>
      <xdr:rowOff>147129</xdr:rowOff>
    </xdr:to>
    <xdr:cxnSp macro="">
      <xdr:nvCxnSpPr>
        <xdr:cNvPr id="61" name="直線コネクタ 60"/>
        <xdr:cNvCxnSpPr/>
      </xdr:nvCxnSpPr>
      <xdr:spPr>
        <a:xfrm>
          <a:off x="3797300" y="6286144"/>
          <a:ext cx="8382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70206</xdr:rowOff>
    </xdr:from>
    <xdr:to>
      <xdr:col>19</xdr:col>
      <xdr:colOff>177800</xdr:colOff>
      <xdr:row>36</xdr:row>
      <xdr:rowOff>113944</xdr:rowOff>
    </xdr:to>
    <xdr:cxnSp macro="">
      <xdr:nvCxnSpPr>
        <xdr:cNvPr id="64" name="直線コネクタ 63"/>
        <xdr:cNvCxnSpPr/>
      </xdr:nvCxnSpPr>
      <xdr:spPr>
        <a:xfrm>
          <a:off x="2908300" y="6242406"/>
          <a:ext cx="8890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70206</xdr:rowOff>
    </xdr:from>
    <xdr:to>
      <xdr:col>15</xdr:col>
      <xdr:colOff>50800</xdr:colOff>
      <xdr:row>36</xdr:row>
      <xdr:rowOff>93942</xdr:rowOff>
    </xdr:to>
    <xdr:cxnSp macro="">
      <xdr:nvCxnSpPr>
        <xdr:cNvPr id="67" name="直線コネクタ 66"/>
        <xdr:cNvCxnSpPr/>
      </xdr:nvCxnSpPr>
      <xdr:spPr>
        <a:xfrm flipV="1">
          <a:off x="2019300" y="6242406"/>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93942</xdr:rowOff>
    </xdr:from>
    <xdr:to>
      <xdr:col>10</xdr:col>
      <xdr:colOff>114300</xdr:colOff>
      <xdr:row>37</xdr:row>
      <xdr:rowOff>7493</xdr:rowOff>
    </xdr:to>
    <xdr:cxnSp macro="">
      <xdr:nvCxnSpPr>
        <xdr:cNvPr id="70" name="直線コネクタ 69"/>
        <xdr:cNvCxnSpPr/>
      </xdr:nvCxnSpPr>
      <xdr:spPr>
        <a:xfrm flipV="1">
          <a:off x="1130300" y="6266142"/>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96329</xdr:rowOff>
    </xdr:from>
    <xdr:to>
      <xdr:col>24</xdr:col>
      <xdr:colOff>114300</xdr:colOff>
      <xdr:row>37</xdr:row>
      <xdr:rowOff>26479</xdr:rowOff>
    </xdr:to>
    <xdr:sp macro="" textlink="">
      <xdr:nvSpPr>
        <xdr:cNvPr id="80" name="楕円 79"/>
        <xdr:cNvSpPr/>
      </xdr:nvSpPr>
      <xdr:spPr>
        <a:xfrm>
          <a:off x="4584700" y="62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74756</xdr:rowOff>
    </xdr:from>
    <xdr:ext cx="534377" cy="259045"/>
    <xdr:sp macro="" textlink="">
      <xdr:nvSpPr>
        <xdr:cNvPr id="81" name="人件費該当値テキスト"/>
        <xdr:cNvSpPr txBox="1"/>
      </xdr:nvSpPr>
      <xdr:spPr>
        <a:xfrm>
          <a:off x="4686300" y="624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63144</xdr:rowOff>
    </xdr:from>
    <xdr:to>
      <xdr:col>20</xdr:col>
      <xdr:colOff>38100</xdr:colOff>
      <xdr:row>36</xdr:row>
      <xdr:rowOff>164744</xdr:rowOff>
    </xdr:to>
    <xdr:sp macro="" textlink="">
      <xdr:nvSpPr>
        <xdr:cNvPr id="82" name="楕円 81"/>
        <xdr:cNvSpPr/>
      </xdr:nvSpPr>
      <xdr:spPr>
        <a:xfrm>
          <a:off x="3746500" y="62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155871</xdr:rowOff>
    </xdr:from>
    <xdr:ext cx="534377" cy="259045"/>
    <xdr:sp macro="" textlink="">
      <xdr:nvSpPr>
        <xdr:cNvPr id="83" name="テキスト ボックス 82"/>
        <xdr:cNvSpPr txBox="1"/>
      </xdr:nvSpPr>
      <xdr:spPr>
        <a:xfrm>
          <a:off x="3530111" y="63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19406</xdr:rowOff>
    </xdr:from>
    <xdr:to>
      <xdr:col>15</xdr:col>
      <xdr:colOff>101600</xdr:colOff>
      <xdr:row>36</xdr:row>
      <xdr:rowOff>121006</xdr:rowOff>
    </xdr:to>
    <xdr:sp macro="" textlink="">
      <xdr:nvSpPr>
        <xdr:cNvPr id="84" name="楕円 83"/>
        <xdr:cNvSpPr/>
      </xdr:nvSpPr>
      <xdr:spPr>
        <a:xfrm>
          <a:off x="2857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112133</xdr:rowOff>
    </xdr:from>
    <xdr:ext cx="534377" cy="259045"/>
    <xdr:sp macro="" textlink="">
      <xdr:nvSpPr>
        <xdr:cNvPr id="85" name="テキスト ボックス 84"/>
        <xdr:cNvSpPr txBox="1"/>
      </xdr:nvSpPr>
      <xdr:spPr>
        <a:xfrm>
          <a:off x="2641111" y="62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43142</xdr:rowOff>
    </xdr:from>
    <xdr:to>
      <xdr:col>10</xdr:col>
      <xdr:colOff>165100</xdr:colOff>
      <xdr:row>36</xdr:row>
      <xdr:rowOff>144742</xdr:rowOff>
    </xdr:to>
    <xdr:sp macro="" textlink="">
      <xdr:nvSpPr>
        <xdr:cNvPr id="86" name="楕円 85"/>
        <xdr:cNvSpPr/>
      </xdr:nvSpPr>
      <xdr:spPr>
        <a:xfrm>
          <a:off x="1968500" y="62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135869</xdr:rowOff>
    </xdr:from>
    <xdr:ext cx="534377" cy="259045"/>
    <xdr:sp macro="" textlink="">
      <xdr:nvSpPr>
        <xdr:cNvPr id="87" name="テキスト ボックス 86"/>
        <xdr:cNvSpPr txBox="1"/>
      </xdr:nvSpPr>
      <xdr:spPr>
        <a:xfrm>
          <a:off x="1752111" y="63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128143</xdr:rowOff>
    </xdr:from>
    <xdr:to>
      <xdr:col>6</xdr:col>
      <xdr:colOff>38100</xdr:colOff>
      <xdr:row>37</xdr:row>
      <xdr:rowOff>58293</xdr:rowOff>
    </xdr:to>
    <xdr:sp macro="" textlink="">
      <xdr:nvSpPr>
        <xdr:cNvPr id="88" name="楕円 87"/>
        <xdr:cNvSpPr/>
      </xdr:nvSpPr>
      <xdr:spPr>
        <a:xfrm>
          <a:off x="10795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49420</xdr:rowOff>
    </xdr:from>
    <xdr:ext cx="534377" cy="259045"/>
    <xdr:sp macro="" textlink="">
      <xdr:nvSpPr>
        <xdr:cNvPr id="89" name="テキスト ボックス 88"/>
        <xdr:cNvSpPr txBox="1"/>
      </xdr:nvSpPr>
      <xdr:spPr>
        <a:xfrm>
          <a:off x="8631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145720</xdr:rowOff>
    </xdr:from>
    <xdr:to>
      <xdr:col>24</xdr:col>
      <xdr:colOff>63500</xdr:colOff>
      <xdr:row>54</xdr:row>
      <xdr:rowOff>149454</xdr:rowOff>
    </xdr:to>
    <xdr:cxnSp macro="">
      <xdr:nvCxnSpPr>
        <xdr:cNvPr id="119" name="直線コネクタ 118"/>
        <xdr:cNvCxnSpPr/>
      </xdr:nvCxnSpPr>
      <xdr:spPr>
        <a:xfrm>
          <a:off x="3797300" y="9404020"/>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145720</xdr:rowOff>
    </xdr:from>
    <xdr:to>
      <xdr:col>19</xdr:col>
      <xdr:colOff>177800</xdr:colOff>
      <xdr:row>55</xdr:row>
      <xdr:rowOff>18314</xdr:rowOff>
    </xdr:to>
    <xdr:cxnSp macro="">
      <xdr:nvCxnSpPr>
        <xdr:cNvPr id="122" name="直線コネクタ 121"/>
        <xdr:cNvCxnSpPr/>
      </xdr:nvCxnSpPr>
      <xdr:spPr>
        <a:xfrm flipV="1">
          <a:off x="2908300" y="9404020"/>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18314</xdr:rowOff>
    </xdr:from>
    <xdr:to>
      <xdr:col>15</xdr:col>
      <xdr:colOff>50800</xdr:colOff>
      <xdr:row>55</xdr:row>
      <xdr:rowOff>72720</xdr:rowOff>
    </xdr:to>
    <xdr:cxnSp macro="">
      <xdr:nvCxnSpPr>
        <xdr:cNvPr id="125" name="直線コネクタ 124"/>
        <xdr:cNvCxnSpPr/>
      </xdr:nvCxnSpPr>
      <xdr:spPr>
        <a:xfrm flipV="1">
          <a:off x="2019300" y="9448064"/>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72720</xdr:rowOff>
    </xdr:from>
    <xdr:to>
      <xdr:col>10</xdr:col>
      <xdr:colOff>114300</xdr:colOff>
      <xdr:row>55</xdr:row>
      <xdr:rowOff>136157</xdr:rowOff>
    </xdr:to>
    <xdr:cxnSp macro="">
      <xdr:nvCxnSpPr>
        <xdr:cNvPr id="128" name="直線コネクタ 127"/>
        <xdr:cNvCxnSpPr/>
      </xdr:nvCxnSpPr>
      <xdr:spPr>
        <a:xfrm flipV="1">
          <a:off x="1130300" y="9502470"/>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98654</xdr:rowOff>
    </xdr:from>
    <xdr:to>
      <xdr:col>24</xdr:col>
      <xdr:colOff>114300</xdr:colOff>
      <xdr:row>55</xdr:row>
      <xdr:rowOff>28804</xdr:rowOff>
    </xdr:to>
    <xdr:sp macro="" textlink="">
      <xdr:nvSpPr>
        <xdr:cNvPr id="138" name="楕円 137"/>
        <xdr:cNvSpPr/>
      </xdr:nvSpPr>
      <xdr:spPr>
        <a:xfrm>
          <a:off x="4584700" y="93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121531</xdr:rowOff>
    </xdr:from>
    <xdr:ext cx="534377" cy="259045"/>
    <xdr:sp macro="" textlink="">
      <xdr:nvSpPr>
        <xdr:cNvPr id="139" name="物件費該当値テキスト"/>
        <xdr:cNvSpPr txBox="1"/>
      </xdr:nvSpPr>
      <xdr:spPr>
        <a:xfrm>
          <a:off x="4686300"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94920</xdr:rowOff>
    </xdr:from>
    <xdr:to>
      <xdr:col>20</xdr:col>
      <xdr:colOff>38100</xdr:colOff>
      <xdr:row>55</xdr:row>
      <xdr:rowOff>25070</xdr:rowOff>
    </xdr:to>
    <xdr:sp macro="" textlink="">
      <xdr:nvSpPr>
        <xdr:cNvPr id="140" name="楕円 139"/>
        <xdr:cNvSpPr/>
      </xdr:nvSpPr>
      <xdr:spPr>
        <a:xfrm>
          <a:off x="3746500" y="93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41597</xdr:rowOff>
    </xdr:from>
    <xdr:ext cx="534377" cy="259045"/>
    <xdr:sp macro="" textlink="">
      <xdr:nvSpPr>
        <xdr:cNvPr id="141" name="テキスト ボックス 140"/>
        <xdr:cNvSpPr txBox="1"/>
      </xdr:nvSpPr>
      <xdr:spPr>
        <a:xfrm>
          <a:off x="3530111" y="91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138964</xdr:rowOff>
    </xdr:from>
    <xdr:to>
      <xdr:col>15</xdr:col>
      <xdr:colOff>101600</xdr:colOff>
      <xdr:row>55</xdr:row>
      <xdr:rowOff>69114</xdr:rowOff>
    </xdr:to>
    <xdr:sp macro="" textlink="">
      <xdr:nvSpPr>
        <xdr:cNvPr id="142" name="楕円 141"/>
        <xdr:cNvSpPr/>
      </xdr:nvSpPr>
      <xdr:spPr>
        <a:xfrm>
          <a:off x="2857500" y="9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85641</xdr:rowOff>
    </xdr:from>
    <xdr:ext cx="534377" cy="259045"/>
    <xdr:sp macro="" textlink="">
      <xdr:nvSpPr>
        <xdr:cNvPr id="143" name="テキスト ボックス 142"/>
        <xdr:cNvSpPr txBox="1"/>
      </xdr:nvSpPr>
      <xdr:spPr>
        <a:xfrm>
          <a:off x="2641111" y="91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21920</xdr:rowOff>
    </xdr:from>
    <xdr:to>
      <xdr:col>10</xdr:col>
      <xdr:colOff>165100</xdr:colOff>
      <xdr:row>55</xdr:row>
      <xdr:rowOff>123520</xdr:rowOff>
    </xdr:to>
    <xdr:sp macro="" textlink="">
      <xdr:nvSpPr>
        <xdr:cNvPr id="144" name="楕円 143"/>
        <xdr:cNvSpPr/>
      </xdr:nvSpPr>
      <xdr:spPr>
        <a:xfrm>
          <a:off x="1968500" y="94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114647</xdr:rowOff>
    </xdr:from>
    <xdr:ext cx="534377" cy="259045"/>
    <xdr:sp macro="" textlink="">
      <xdr:nvSpPr>
        <xdr:cNvPr id="145" name="テキスト ボックス 144"/>
        <xdr:cNvSpPr txBox="1"/>
      </xdr:nvSpPr>
      <xdr:spPr>
        <a:xfrm>
          <a:off x="1752111" y="95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85357</xdr:rowOff>
    </xdr:from>
    <xdr:to>
      <xdr:col>6</xdr:col>
      <xdr:colOff>38100</xdr:colOff>
      <xdr:row>56</xdr:row>
      <xdr:rowOff>15507</xdr:rowOff>
    </xdr:to>
    <xdr:sp macro="" textlink="">
      <xdr:nvSpPr>
        <xdr:cNvPr id="146" name="楕円 145"/>
        <xdr:cNvSpPr/>
      </xdr:nvSpPr>
      <xdr:spPr>
        <a:xfrm>
          <a:off x="1079500" y="95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32034</xdr:rowOff>
    </xdr:from>
    <xdr:ext cx="534377" cy="259045"/>
    <xdr:sp macro="" textlink="">
      <xdr:nvSpPr>
        <xdr:cNvPr id="147" name="テキスト ボックス 146"/>
        <xdr:cNvSpPr txBox="1"/>
      </xdr:nvSpPr>
      <xdr:spPr>
        <a:xfrm>
          <a:off x="863111" y="92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164205</xdr:rowOff>
    </xdr:from>
    <xdr:to>
      <xdr:col>24</xdr:col>
      <xdr:colOff>63500</xdr:colOff>
      <xdr:row>77</xdr:row>
      <xdr:rowOff>164846</xdr:rowOff>
    </xdr:to>
    <xdr:cxnSp macro="">
      <xdr:nvCxnSpPr>
        <xdr:cNvPr id="174" name="直線コネクタ 173"/>
        <xdr:cNvCxnSpPr/>
      </xdr:nvCxnSpPr>
      <xdr:spPr>
        <a:xfrm>
          <a:off x="3797300" y="13365855"/>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102392</xdr:rowOff>
    </xdr:from>
    <xdr:to>
      <xdr:col>19</xdr:col>
      <xdr:colOff>177800</xdr:colOff>
      <xdr:row>77</xdr:row>
      <xdr:rowOff>164205</xdr:rowOff>
    </xdr:to>
    <xdr:cxnSp macro="">
      <xdr:nvCxnSpPr>
        <xdr:cNvPr id="177" name="直線コネクタ 176"/>
        <xdr:cNvCxnSpPr/>
      </xdr:nvCxnSpPr>
      <xdr:spPr>
        <a:xfrm>
          <a:off x="2908300" y="13304042"/>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94346</xdr:rowOff>
    </xdr:from>
    <xdr:to>
      <xdr:col>15</xdr:col>
      <xdr:colOff>50800</xdr:colOff>
      <xdr:row>77</xdr:row>
      <xdr:rowOff>102392</xdr:rowOff>
    </xdr:to>
    <xdr:cxnSp macro="">
      <xdr:nvCxnSpPr>
        <xdr:cNvPr id="180" name="直線コネクタ 179"/>
        <xdr:cNvCxnSpPr/>
      </xdr:nvCxnSpPr>
      <xdr:spPr>
        <a:xfrm>
          <a:off x="2019300" y="13295996"/>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88128</xdr:rowOff>
    </xdr:from>
    <xdr:to>
      <xdr:col>10</xdr:col>
      <xdr:colOff>114300</xdr:colOff>
      <xdr:row>77</xdr:row>
      <xdr:rowOff>94346</xdr:rowOff>
    </xdr:to>
    <xdr:cxnSp macro="">
      <xdr:nvCxnSpPr>
        <xdr:cNvPr id="183" name="直線コネクタ 182"/>
        <xdr:cNvCxnSpPr/>
      </xdr:nvCxnSpPr>
      <xdr:spPr>
        <a:xfrm>
          <a:off x="1130300" y="13289778"/>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114046</xdr:rowOff>
    </xdr:from>
    <xdr:to>
      <xdr:col>24</xdr:col>
      <xdr:colOff>114300</xdr:colOff>
      <xdr:row>78</xdr:row>
      <xdr:rowOff>44196</xdr:rowOff>
    </xdr:to>
    <xdr:sp macro="" textlink="">
      <xdr:nvSpPr>
        <xdr:cNvPr id="193" name="楕円 192"/>
        <xdr:cNvSpPr/>
      </xdr:nvSpPr>
      <xdr:spPr>
        <a:xfrm>
          <a:off x="45847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28973</xdr:rowOff>
    </xdr:from>
    <xdr:ext cx="469744" cy="259045"/>
    <xdr:sp macro="" textlink="">
      <xdr:nvSpPr>
        <xdr:cNvPr id="194" name="維持補修費該当値テキスト"/>
        <xdr:cNvSpPr txBox="1"/>
      </xdr:nvSpPr>
      <xdr:spPr>
        <a:xfrm>
          <a:off x="46863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113405</xdr:rowOff>
    </xdr:from>
    <xdr:to>
      <xdr:col>20</xdr:col>
      <xdr:colOff>38100</xdr:colOff>
      <xdr:row>78</xdr:row>
      <xdr:rowOff>43555</xdr:rowOff>
    </xdr:to>
    <xdr:sp macro="" textlink="">
      <xdr:nvSpPr>
        <xdr:cNvPr id="195" name="楕円 194"/>
        <xdr:cNvSpPr/>
      </xdr:nvSpPr>
      <xdr:spPr>
        <a:xfrm>
          <a:off x="3746500" y="13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34682</xdr:rowOff>
    </xdr:from>
    <xdr:ext cx="469744" cy="259045"/>
    <xdr:sp macro="" textlink="">
      <xdr:nvSpPr>
        <xdr:cNvPr id="196" name="テキスト ボックス 195"/>
        <xdr:cNvSpPr txBox="1"/>
      </xdr:nvSpPr>
      <xdr:spPr>
        <a:xfrm>
          <a:off x="3562428" y="13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51592</xdr:rowOff>
    </xdr:from>
    <xdr:to>
      <xdr:col>15</xdr:col>
      <xdr:colOff>101600</xdr:colOff>
      <xdr:row>77</xdr:row>
      <xdr:rowOff>153192</xdr:rowOff>
    </xdr:to>
    <xdr:sp macro="" textlink="">
      <xdr:nvSpPr>
        <xdr:cNvPr id="197" name="楕円 196"/>
        <xdr:cNvSpPr/>
      </xdr:nvSpPr>
      <xdr:spPr>
        <a:xfrm>
          <a:off x="2857500" y="132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144319</xdr:rowOff>
    </xdr:from>
    <xdr:ext cx="469744" cy="259045"/>
    <xdr:sp macro="" textlink="">
      <xdr:nvSpPr>
        <xdr:cNvPr id="198" name="テキスト ボックス 197"/>
        <xdr:cNvSpPr txBox="1"/>
      </xdr:nvSpPr>
      <xdr:spPr>
        <a:xfrm>
          <a:off x="2673428" y="133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43546</xdr:rowOff>
    </xdr:from>
    <xdr:to>
      <xdr:col>10</xdr:col>
      <xdr:colOff>165100</xdr:colOff>
      <xdr:row>77</xdr:row>
      <xdr:rowOff>145146</xdr:rowOff>
    </xdr:to>
    <xdr:sp macro="" textlink="">
      <xdr:nvSpPr>
        <xdr:cNvPr id="199" name="楕円 198"/>
        <xdr:cNvSpPr/>
      </xdr:nvSpPr>
      <xdr:spPr>
        <a:xfrm>
          <a:off x="1968500" y="1324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136273</xdr:rowOff>
    </xdr:from>
    <xdr:ext cx="469744" cy="259045"/>
    <xdr:sp macro="" textlink="">
      <xdr:nvSpPr>
        <xdr:cNvPr id="200" name="テキスト ボックス 199"/>
        <xdr:cNvSpPr txBox="1"/>
      </xdr:nvSpPr>
      <xdr:spPr>
        <a:xfrm>
          <a:off x="1784428" y="1333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37328</xdr:rowOff>
    </xdr:from>
    <xdr:to>
      <xdr:col>6</xdr:col>
      <xdr:colOff>38100</xdr:colOff>
      <xdr:row>77</xdr:row>
      <xdr:rowOff>138928</xdr:rowOff>
    </xdr:to>
    <xdr:sp macro="" textlink="">
      <xdr:nvSpPr>
        <xdr:cNvPr id="201" name="楕円 200"/>
        <xdr:cNvSpPr/>
      </xdr:nvSpPr>
      <xdr:spPr>
        <a:xfrm>
          <a:off x="1079500" y="132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130055</xdr:rowOff>
    </xdr:from>
    <xdr:ext cx="469744" cy="259045"/>
    <xdr:sp macro="" textlink="">
      <xdr:nvSpPr>
        <xdr:cNvPr id="202" name="テキスト ボックス 201"/>
        <xdr:cNvSpPr txBox="1"/>
      </xdr:nvSpPr>
      <xdr:spPr>
        <a:xfrm>
          <a:off x="895428" y="133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115990</xdr:rowOff>
    </xdr:from>
    <xdr:to>
      <xdr:col>24</xdr:col>
      <xdr:colOff>63500</xdr:colOff>
      <xdr:row>94</xdr:row>
      <xdr:rowOff>1651</xdr:rowOff>
    </xdr:to>
    <xdr:cxnSp macro="">
      <xdr:nvCxnSpPr>
        <xdr:cNvPr id="232" name="直線コネクタ 231"/>
        <xdr:cNvCxnSpPr/>
      </xdr:nvCxnSpPr>
      <xdr:spPr>
        <a:xfrm flipV="1">
          <a:off x="3797300" y="16060840"/>
          <a:ext cx="8382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1651</xdr:rowOff>
    </xdr:from>
    <xdr:to>
      <xdr:col>19</xdr:col>
      <xdr:colOff>177800</xdr:colOff>
      <xdr:row>94</xdr:row>
      <xdr:rowOff>87807</xdr:rowOff>
    </xdr:to>
    <xdr:cxnSp macro="">
      <xdr:nvCxnSpPr>
        <xdr:cNvPr id="235" name="直線コネクタ 234"/>
        <xdr:cNvCxnSpPr/>
      </xdr:nvCxnSpPr>
      <xdr:spPr>
        <a:xfrm flipV="1">
          <a:off x="2908300" y="16117951"/>
          <a:ext cx="889000" cy="8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87807</xdr:rowOff>
    </xdr:from>
    <xdr:to>
      <xdr:col>15</xdr:col>
      <xdr:colOff>50800</xdr:colOff>
      <xdr:row>95</xdr:row>
      <xdr:rowOff>15202</xdr:rowOff>
    </xdr:to>
    <xdr:cxnSp macro="">
      <xdr:nvCxnSpPr>
        <xdr:cNvPr id="238" name="直線コネクタ 237"/>
        <xdr:cNvCxnSpPr/>
      </xdr:nvCxnSpPr>
      <xdr:spPr>
        <a:xfrm flipV="1">
          <a:off x="2019300" y="16204107"/>
          <a:ext cx="889000" cy="9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15202</xdr:rowOff>
    </xdr:from>
    <xdr:to>
      <xdr:col>10</xdr:col>
      <xdr:colOff>114300</xdr:colOff>
      <xdr:row>95</xdr:row>
      <xdr:rowOff>64008</xdr:rowOff>
    </xdr:to>
    <xdr:cxnSp macro="">
      <xdr:nvCxnSpPr>
        <xdr:cNvPr id="241" name="直線コネクタ 240"/>
        <xdr:cNvCxnSpPr/>
      </xdr:nvCxnSpPr>
      <xdr:spPr>
        <a:xfrm flipV="1">
          <a:off x="1130300" y="16302952"/>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65190</xdr:rowOff>
    </xdr:from>
    <xdr:to>
      <xdr:col>24</xdr:col>
      <xdr:colOff>114300</xdr:colOff>
      <xdr:row>93</xdr:row>
      <xdr:rowOff>166790</xdr:rowOff>
    </xdr:to>
    <xdr:sp macro="" textlink="">
      <xdr:nvSpPr>
        <xdr:cNvPr id="251" name="楕円 250"/>
        <xdr:cNvSpPr/>
      </xdr:nvSpPr>
      <xdr:spPr>
        <a:xfrm>
          <a:off x="4584700" y="1601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88067</xdr:rowOff>
    </xdr:from>
    <xdr:ext cx="599010" cy="259045"/>
    <xdr:sp macro="" textlink="">
      <xdr:nvSpPr>
        <xdr:cNvPr id="252" name="扶助費該当値テキスト"/>
        <xdr:cNvSpPr txBox="1"/>
      </xdr:nvSpPr>
      <xdr:spPr>
        <a:xfrm>
          <a:off x="4686300" y="1586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122301</xdr:rowOff>
    </xdr:from>
    <xdr:to>
      <xdr:col>20</xdr:col>
      <xdr:colOff>38100</xdr:colOff>
      <xdr:row>94</xdr:row>
      <xdr:rowOff>52451</xdr:rowOff>
    </xdr:to>
    <xdr:sp macro="" textlink="">
      <xdr:nvSpPr>
        <xdr:cNvPr id="253" name="楕円 252"/>
        <xdr:cNvSpPr/>
      </xdr:nvSpPr>
      <xdr:spPr>
        <a:xfrm>
          <a:off x="3746500" y="160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68978</xdr:rowOff>
    </xdr:from>
    <xdr:ext cx="599010" cy="259045"/>
    <xdr:sp macro="" textlink="">
      <xdr:nvSpPr>
        <xdr:cNvPr id="254" name="テキスト ボックス 253"/>
        <xdr:cNvSpPr txBox="1"/>
      </xdr:nvSpPr>
      <xdr:spPr>
        <a:xfrm>
          <a:off x="3497795" y="1584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37007</xdr:rowOff>
    </xdr:from>
    <xdr:to>
      <xdr:col>15</xdr:col>
      <xdr:colOff>101600</xdr:colOff>
      <xdr:row>94</xdr:row>
      <xdr:rowOff>138607</xdr:rowOff>
    </xdr:to>
    <xdr:sp macro="" textlink="">
      <xdr:nvSpPr>
        <xdr:cNvPr id="255" name="楕円 254"/>
        <xdr:cNvSpPr/>
      </xdr:nvSpPr>
      <xdr:spPr>
        <a:xfrm>
          <a:off x="2857500" y="161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155134</xdr:rowOff>
    </xdr:from>
    <xdr:ext cx="599010" cy="259045"/>
    <xdr:sp macro="" textlink="">
      <xdr:nvSpPr>
        <xdr:cNvPr id="256" name="テキスト ボックス 255"/>
        <xdr:cNvSpPr txBox="1"/>
      </xdr:nvSpPr>
      <xdr:spPr>
        <a:xfrm>
          <a:off x="2608795" y="1592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135852</xdr:rowOff>
    </xdr:from>
    <xdr:to>
      <xdr:col>10</xdr:col>
      <xdr:colOff>165100</xdr:colOff>
      <xdr:row>95</xdr:row>
      <xdr:rowOff>66002</xdr:rowOff>
    </xdr:to>
    <xdr:sp macro="" textlink="">
      <xdr:nvSpPr>
        <xdr:cNvPr id="257" name="楕円 256"/>
        <xdr:cNvSpPr/>
      </xdr:nvSpPr>
      <xdr:spPr>
        <a:xfrm>
          <a:off x="1968500" y="162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82529</xdr:rowOff>
    </xdr:from>
    <xdr:ext cx="599010" cy="259045"/>
    <xdr:sp macro="" textlink="">
      <xdr:nvSpPr>
        <xdr:cNvPr id="258" name="テキスト ボックス 257"/>
        <xdr:cNvSpPr txBox="1"/>
      </xdr:nvSpPr>
      <xdr:spPr>
        <a:xfrm>
          <a:off x="1719795" y="1602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13208</xdr:rowOff>
    </xdr:from>
    <xdr:to>
      <xdr:col>6</xdr:col>
      <xdr:colOff>38100</xdr:colOff>
      <xdr:row>95</xdr:row>
      <xdr:rowOff>114808</xdr:rowOff>
    </xdr:to>
    <xdr:sp macro="" textlink="">
      <xdr:nvSpPr>
        <xdr:cNvPr id="259" name="楕円 258"/>
        <xdr:cNvSpPr/>
      </xdr:nvSpPr>
      <xdr:spPr>
        <a:xfrm>
          <a:off x="1079500" y="163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131335</xdr:rowOff>
    </xdr:from>
    <xdr:ext cx="599010" cy="259045"/>
    <xdr:sp macro="" textlink="">
      <xdr:nvSpPr>
        <xdr:cNvPr id="260" name="テキスト ボックス 259"/>
        <xdr:cNvSpPr txBox="1"/>
      </xdr:nvSpPr>
      <xdr:spPr>
        <a:xfrm>
          <a:off x="830795" y="1607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52407</xdr:rowOff>
    </xdr:from>
    <xdr:to>
      <xdr:col>55</xdr:col>
      <xdr:colOff>0</xdr:colOff>
      <xdr:row>36</xdr:row>
      <xdr:rowOff>75267</xdr:rowOff>
    </xdr:to>
    <xdr:cxnSp macro="">
      <xdr:nvCxnSpPr>
        <xdr:cNvPr id="292" name="直線コネクタ 291"/>
        <xdr:cNvCxnSpPr/>
      </xdr:nvCxnSpPr>
      <xdr:spPr>
        <a:xfrm>
          <a:off x="9639300" y="622460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52407</xdr:rowOff>
    </xdr:from>
    <xdr:to>
      <xdr:col>50</xdr:col>
      <xdr:colOff>114300</xdr:colOff>
      <xdr:row>36</xdr:row>
      <xdr:rowOff>86208</xdr:rowOff>
    </xdr:to>
    <xdr:cxnSp macro="">
      <xdr:nvCxnSpPr>
        <xdr:cNvPr id="295" name="直線コネクタ 294"/>
        <xdr:cNvCxnSpPr/>
      </xdr:nvCxnSpPr>
      <xdr:spPr>
        <a:xfrm flipV="1">
          <a:off x="8750300" y="6224607"/>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1462</xdr:rowOff>
    </xdr:from>
    <xdr:to>
      <xdr:col>45</xdr:col>
      <xdr:colOff>177800</xdr:colOff>
      <xdr:row>36</xdr:row>
      <xdr:rowOff>86208</xdr:rowOff>
    </xdr:to>
    <xdr:cxnSp macro="">
      <xdr:nvCxnSpPr>
        <xdr:cNvPr id="298" name="直線コネクタ 297"/>
        <xdr:cNvCxnSpPr/>
      </xdr:nvCxnSpPr>
      <xdr:spPr>
        <a:xfrm>
          <a:off x="7861300" y="6173662"/>
          <a:ext cx="889000" cy="8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1462</xdr:rowOff>
    </xdr:from>
    <xdr:to>
      <xdr:col>41</xdr:col>
      <xdr:colOff>50800</xdr:colOff>
      <xdr:row>36</xdr:row>
      <xdr:rowOff>155767</xdr:rowOff>
    </xdr:to>
    <xdr:cxnSp macro="">
      <xdr:nvCxnSpPr>
        <xdr:cNvPr id="301" name="直線コネクタ 300"/>
        <xdr:cNvCxnSpPr/>
      </xdr:nvCxnSpPr>
      <xdr:spPr>
        <a:xfrm flipV="1">
          <a:off x="6972300" y="6173662"/>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24467</xdr:rowOff>
    </xdr:from>
    <xdr:to>
      <xdr:col>55</xdr:col>
      <xdr:colOff>50800</xdr:colOff>
      <xdr:row>36</xdr:row>
      <xdr:rowOff>126067</xdr:rowOff>
    </xdr:to>
    <xdr:sp macro="" textlink="">
      <xdr:nvSpPr>
        <xdr:cNvPr id="311" name="楕円 310"/>
        <xdr:cNvSpPr/>
      </xdr:nvSpPr>
      <xdr:spPr>
        <a:xfrm>
          <a:off x="10426700" y="61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2894</xdr:rowOff>
    </xdr:from>
    <xdr:ext cx="534377" cy="259045"/>
    <xdr:sp macro="" textlink="">
      <xdr:nvSpPr>
        <xdr:cNvPr id="312" name="補助費等該当値テキスト"/>
        <xdr:cNvSpPr txBox="1"/>
      </xdr:nvSpPr>
      <xdr:spPr>
        <a:xfrm>
          <a:off x="10528300" y="617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1607</xdr:rowOff>
    </xdr:from>
    <xdr:to>
      <xdr:col>50</xdr:col>
      <xdr:colOff>165100</xdr:colOff>
      <xdr:row>36</xdr:row>
      <xdr:rowOff>103207</xdr:rowOff>
    </xdr:to>
    <xdr:sp macro="" textlink="">
      <xdr:nvSpPr>
        <xdr:cNvPr id="313" name="楕円 312"/>
        <xdr:cNvSpPr/>
      </xdr:nvSpPr>
      <xdr:spPr>
        <a:xfrm>
          <a:off x="9588500" y="617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94334</xdr:rowOff>
    </xdr:from>
    <xdr:ext cx="534377" cy="259045"/>
    <xdr:sp macro="" textlink="">
      <xdr:nvSpPr>
        <xdr:cNvPr id="314" name="テキスト ボックス 313"/>
        <xdr:cNvSpPr txBox="1"/>
      </xdr:nvSpPr>
      <xdr:spPr>
        <a:xfrm>
          <a:off x="9372111" y="626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35408</xdr:rowOff>
    </xdr:from>
    <xdr:to>
      <xdr:col>46</xdr:col>
      <xdr:colOff>38100</xdr:colOff>
      <xdr:row>36</xdr:row>
      <xdr:rowOff>137008</xdr:rowOff>
    </xdr:to>
    <xdr:sp macro="" textlink="">
      <xdr:nvSpPr>
        <xdr:cNvPr id="315" name="楕円 314"/>
        <xdr:cNvSpPr/>
      </xdr:nvSpPr>
      <xdr:spPr>
        <a:xfrm>
          <a:off x="8699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128135</xdr:rowOff>
    </xdr:from>
    <xdr:ext cx="534377" cy="259045"/>
    <xdr:sp macro="" textlink="">
      <xdr:nvSpPr>
        <xdr:cNvPr id="316" name="テキスト ボックス 315"/>
        <xdr:cNvSpPr txBox="1"/>
      </xdr:nvSpPr>
      <xdr:spPr>
        <a:xfrm>
          <a:off x="8483111" y="63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122112</xdr:rowOff>
    </xdr:from>
    <xdr:to>
      <xdr:col>41</xdr:col>
      <xdr:colOff>101600</xdr:colOff>
      <xdr:row>36</xdr:row>
      <xdr:rowOff>52262</xdr:rowOff>
    </xdr:to>
    <xdr:sp macro="" textlink="">
      <xdr:nvSpPr>
        <xdr:cNvPr id="317" name="楕円 316"/>
        <xdr:cNvSpPr/>
      </xdr:nvSpPr>
      <xdr:spPr>
        <a:xfrm>
          <a:off x="7810500" y="612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68789</xdr:rowOff>
    </xdr:from>
    <xdr:ext cx="534377" cy="259045"/>
    <xdr:sp macro="" textlink="">
      <xdr:nvSpPr>
        <xdr:cNvPr id="318" name="テキスト ボックス 317"/>
        <xdr:cNvSpPr txBox="1"/>
      </xdr:nvSpPr>
      <xdr:spPr>
        <a:xfrm>
          <a:off x="7594111" y="589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104967</xdr:rowOff>
    </xdr:from>
    <xdr:to>
      <xdr:col>36</xdr:col>
      <xdr:colOff>165100</xdr:colOff>
      <xdr:row>37</xdr:row>
      <xdr:rowOff>35117</xdr:rowOff>
    </xdr:to>
    <xdr:sp macro="" textlink="">
      <xdr:nvSpPr>
        <xdr:cNvPr id="319" name="楕円 318"/>
        <xdr:cNvSpPr/>
      </xdr:nvSpPr>
      <xdr:spPr>
        <a:xfrm>
          <a:off x="6921500" y="62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26244</xdr:rowOff>
    </xdr:from>
    <xdr:ext cx="534377" cy="259045"/>
    <xdr:sp macro="" textlink="">
      <xdr:nvSpPr>
        <xdr:cNvPr id="320" name="テキスト ボックス 319"/>
        <xdr:cNvSpPr txBox="1"/>
      </xdr:nvSpPr>
      <xdr:spPr>
        <a:xfrm>
          <a:off x="6705111" y="63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156978</xdr:rowOff>
    </xdr:from>
    <xdr:to>
      <xdr:col>55</xdr:col>
      <xdr:colOff>0</xdr:colOff>
      <xdr:row>57</xdr:row>
      <xdr:rowOff>81179</xdr:rowOff>
    </xdr:to>
    <xdr:cxnSp macro="">
      <xdr:nvCxnSpPr>
        <xdr:cNvPr id="350" name="直線コネクタ 349"/>
        <xdr:cNvCxnSpPr/>
      </xdr:nvCxnSpPr>
      <xdr:spPr>
        <a:xfrm>
          <a:off x="9639300" y="9758178"/>
          <a:ext cx="838200" cy="9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156978</xdr:rowOff>
    </xdr:from>
    <xdr:to>
      <xdr:col>50</xdr:col>
      <xdr:colOff>114300</xdr:colOff>
      <xdr:row>57</xdr:row>
      <xdr:rowOff>22104</xdr:rowOff>
    </xdr:to>
    <xdr:cxnSp macro="">
      <xdr:nvCxnSpPr>
        <xdr:cNvPr id="353" name="直線コネクタ 352"/>
        <xdr:cNvCxnSpPr/>
      </xdr:nvCxnSpPr>
      <xdr:spPr>
        <a:xfrm flipV="1">
          <a:off x="8750300" y="97581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165665</xdr:rowOff>
    </xdr:from>
    <xdr:to>
      <xdr:col>45</xdr:col>
      <xdr:colOff>177800</xdr:colOff>
      <xdr:row>57</xdr:row>
      <xdr:rowOff>22104</xdr:rowOff>
    </xdr:to>
    <xdr:cxnSp macro="">
      <xdr:nvCxnSpPr>
        <xdr:cNvPr id="356" name="直線コネクタ 355"/>
        <xdr:cNvCxnSpPr/>
      </xdr:nvCxnSpPr>
      <xdr:spPr>
        <a:xfrm>
          <a:off x="7861300" y="9766865"/>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125737</xdr:rowOff>
    </xdr:from>
    <xdr:to>
      <xdr:col>41</xdr:col>
      <xdr:colOff>50800</xdr:colOff>
      <xdr:row>56</xdr:row>
      <xdr:rowOff>165665</xdr:rowOff>
    </xdr:to>
    <xdr:cxnSp macro="">
      <xdr:nvCxnSpPr>
        <xdr:cNvPr id="359" name="直線コネクタ 358"/>
        <xdr:cNvCxnSpPr/>
      </xdr:nvCxnSpPr>
      <xdr:spPr>
        <a:xfrm>
          <a:off x="6972300" y="9726937"/>
          <a:ext cx="889000" cy="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30379</xdr:rowOff>
    </xdr:from>
    <xdr:to>
      <xdr:col>55</xdr:col>
      <xdr:colOff>50800</xdr:colOff>
      <xdr:row>57</xdr:row>
      <xdr:rowOff>131979</xdr:rowOff>
    </xdr:to>
    <xdr:sp macro="" textlink="">
      <xdr:nvSpPr>
        <xdr:cNvPr id="369" name="楕円 368"/>
        <xdr:cNvSpPr/>
      </xdr:nvSpPr>
      <xdr:spPr>
        <a:xfrm>
          <a:off x="10426700" y="98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8806</xdr:rowOff>
    </xdr:from>
    <xdr:ext cx="534377" cy="259045"/>
    <xdr:sp macro="" textlink="">
      <xdr:nvSpPr>
        <xdr:cNvPr id="370" name="普通建設事業費該当値テキスト"/>
        <xdr:cNvSpPr txBox="1"/>
      </xdr:nvSpPr>
      <xdr:spPr>
        <a:xfrm>
          <a:off x="10528300" y="978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106178</xdr:rowOff>
    </xdr:from>
    <xdr:to>
      <xdr:col>50</xdr:col>
      <xdr:colOff>165100</xdr:colOff>
      <xdr:row>57</xdr:row>
      <xdr:rowOff>36328</xdr:rowOff>
    </xdr:to>
    <xdr:sp macro="" textlink="">
      <xdr:nvSpPr>
        <xdr:cNvPr id="371" name="楕円 370"/>
        <xdr:cNvSpPr/>
      </xdr:nvSpPr>
      <xdr:spPr>
        <a:xfrm>
          <a:off x="9588500" y="9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27455</xdr:rowOff>
    </xdr:from>
    <xdr:ext cx="534377" cy="259045"/>
    <xdr:sp macro="" textlink="">
      <xdr:nvSpPr>
        <xdr:cNvPr id="372" name="テキスト ボックス 371"/>
        <xdr:cNvSpPr txBox="1"/>
      </xdr:nvSpPr>
      <xdr:spPr>
        <a:xfrm>
          <a:off x="9372111" y="98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142754</xdr:rowOff>
    </xdr:from>
    <xdr:to>
      <xdr:col>46</xdr:col>
      <xdr:colOff>38100</xdr:colOff>
      <xdr:row>57</xdr:row>
      <xdr:rowOff>72904</xdr:rowOff>
    </xdr:to>
    <xdr:sp macro="" textlink="">
      <xdr:nvSpPr>
        <xdr:cNvPr id="373" name="楕円 372"/>
        <xdr:cNvSpPr/>
      </xdr:nvSpPr>
      <xdr:spPr>
        <a:xfrm>
          <a:off x="8699500" y="9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64031</xdr:rowOff>
    </xdr:from>
    <xdr:ext cx="534377" cy="259045"/>
    <xdr:sp macro="" textlink="">
      <xdr:nvSpPr>
        <xdr:cNvPr id="374" name="テキスト ボックス 373"/>
        <xdr:cNvSpPr txBox="1"/>
      </xdr:nvSpPr>
      <xdr:spPr>
        <a:xfrm>
          <a:off x="8483111" y="983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114865</xdr:rowOff>
    </xdr:from>
    <xdr:to>
      <xdr:col>41</xdr:col>
      <xdr:colOff>101600</xdr:colOff>
      <xdr:row>57</xdr:row>
      <xdr:rowOff>45015</xdr:rowOff>
    </xdr:to>
    <xdr:sp macro="" textlink="">
      <xdr:nvSpPr>
        <xdr:cNvPr id="375" name="楕円 374"/>
        <xdr:cNvSpPr/>
      </xdr:nvSpPr>
      <xdr:spPr>
        <a:xfrm>
          <a:off x="7810500" y="97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36142</xdr:rowOff>
    </xdr:from>
    <xdr:ext cx="534377" cy="259045"/>
    <xdr:sp macro="" textlink="">
      <xdr:nvSpPr>
        <xdr:cNvPr id="376" name="テキスト ボックス 375"/>
        <xdr:cNvSpPr txBox="1"/>
      </xdr:nvSpPr>
      <xdr:spPr>
        <a:xfrm>
          <a:off x="7594111" y="980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74937</xdr:rowOff>
    </xdr:from>
    <xdr:to>
      <xdr:col>36</xdr:col>
      <xdr:colOff>165100</xdr:colOff>
      <xdr:row>57</xdr:row>
      <xdr:rowOff>5087</xdr:rowOff>
    </xdr:to>
    <xdr:sp macro="" textlink="">
      <xdr:nvSpPr>
        <xdr:cNvPr id="377" name="楕円 376"/>
        <xdr:cNvSpPr/>
      </xdr:nvSpPr>
      <xdr:spPr>
        <a:xfrm>
          <a:off x="6921500" y="96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167664</xdr:rowOff>
    </xdr:from>
    <xdr:ext cx="534377" cy="259045"/>
    <xdr:sp macro="" textlink="">
      <xdr:nvSpPr>
        <xdr:cNvPr id="378" name="テキスト ボックス 377"/>
        <xdr:cNvSpPr txBox="1"/>
      </xdr:nvSpPr>
      <xdr:spPr>
        <a:xfrm>
          <a:off x="6705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157264</xdr:rowOff>
    </xdr:from>
    <xdr:to>
      <xdr:col>55</xdr:col>
      <xdr:colOff>0</xdr:colOff>
      <xdr:row>75</xdr:row>
      <xdr:rowOff>169456</xdr:rowOff>
    </xdr:to>
    <xdr:cxnSp macro="">
      <xdr:nvCxnSpPr>
        <xdr:cNvPr id="407" name="直線コネクタ 406"/>
        <xdr:cNvCxnSpPr/>
      </xdr:nvCxnSpPr>
      <xdr:spPr>
        <a:xfrm>
          <a:off x="9639300" y="12844564"/>
          <a:ext cx="83820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157264</xdr:rowOff>
    </xdr:from>
    <xdr:to>
      <xdr:col>50</xdr:col>
      <xdr:colOff>114300</xdr:colOff>
      <xdr:row>75</xdr:row>
      <xdr:rowOff>15913</xdr:rowOff>
    </xdr:to>
    <xdr:cxnSp macro="">
      <xdr:nvCxnSpPr>
        <xdr:cNvPr id="410" name="直線コネクタ 409"/>
        <xdr:cNvCxnSpPr/>
      </xdr:nvCxnSpPr>
      <xdr:spPr>
        <a:xfrm flipV="1">
          <a:off x="8750300" y="1284456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12" name="テキスト ボックス 411"/>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28486</xdr:rowOff>
    </xdr:from>
    <xdr:to>
      <xdr:col>45</xdr:col>
      <xdr:colOff>177800</xdr:colOff>
      <xdr:row>75</xdr:row>
      <xdr:rowOff>15913</xdr:rowOff>
    </xdr:to>
    <xdr:cxnSp macro="">
      <xdr:nvCxnSpPr>
        <xdr:cNvPr id="413" name="直線コネクタ 412"/>
        <xdr:cNvCxnSpPr/>
      </xdr:nvCxnSpPr>
      <xdr:spPr>
        <a:xfrm>
          <a:off x="7861300" y="12715786"/>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5" name="テキスト ボックス 414"/>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118656</xdr:rowOff>
    </xdr:from>
    <xdr:to>
      <xdr:col>55</xdr:col>
      <xdr:colOff>50800</xdr:colOff>
      <xdr:row>76</xdr:row>
      <xdr:rowOff>48806</xdr:rowOff>
    </xdr:to>
    <xdr:sp macro="" textlink="">
      <xdr:nvSpPr>
        <xdr:cNvPr id="423" name="楕円 422"/>
        <xdr:cNvSpPr/>
      </xdr:nvSpPr>
      <xdr:spPr>
        <a:xfrm>
          <a:off x="10426700" y="129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141533</xdr:rowOff>
    </xdr:from>
    <xdr:ext cx="534377" cy="259045"/>
    <xdr:sp macro="" textlink="">
      <xdr:nvSpPr>
        <xdr:cNvPr id="424" name="普通建設事業費 （ うち新規整備　）該当値テキスト"/>
        <xdr:cNvSpPr txBox="1"/>
      </xdr:nvSpPr>
      <xdr:spPr>
        <a:xfrm>
          <a:off x="10528300" y="128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106464</xdr:rowOff>
    </xdr:from>
    <xdr:to>
      <xdr:col>50</xdr:col>
      <xdr:colOff>165100</xdr:colOff>
      <xdr:row>75</xdr:row>
      <xdr:rowOff>36614</xdr:rowOff>
    </xdr:to>
    <xdr:sp macro="" textlink="">
      <xdr:nvSpPr>
        <xdr:cNvPr id="425" name="楕円 424"/>
        <xdr:cNvSpPr/>
      </xdr:nvSpPr>
      <xdr:spPr>
        <a:xfrm>
          <a:off x="9588500" y="127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53141</xdr:rowOff>
    </xdr:from>
    <xdr:ext cx="534377" cy="259045"/>
    <xdr:sp macro="" textlink="">
      <xdr:nvSpPr>
        <xdr:cNvPr id="426" name="テキスト ボックス 425"/>
        <xdr:cNvSpPr txBox="1"/>
      </xdr:nvSpPr>
      <xdr:spPr>
        <a:xfrm>
          <a:off x="9372111" y="125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136563</xdr:rowOff>
    </xdr:from>
    <xdr:to>
      <xdr:col>46</xdr:col>
      <xdr:colOff>38100</xdr:colOff>
      <xdr:row>75</xdr:row>
      <xdr:rowOff>66713</xdr:rowOff>
    </xdr:to>
    <xdr:sp macro="" textlink="">
      <xdr:nvSpPr>
        <xdr:cNvPr id="427" name="楕円 426"/>
        <xdr:cNvSpPr/>
      </xdr:nvSpPr>
      <xdr:spPr>
        <a:xfrm>
          <a:off x="8699500" y="128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83240</xdr:rowOff>
    </xdr:from>
    <xdr:ext cx="534377" cy="259045"/>
    <xdr:sp macro="" textlink="">
      <xdr:nvSpPr>
        <xdr:cNvPr id="428" name="テキスト ボックス 427"/>
        <xdr:cNvSpPr txBox="1"/>
      </xdr:nvSpPr>
      <xdr:spPr>
        <a:xfrm>
          <a:off x="8483111" y="125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149136</xdr:rowOff>
    </xdr:from>
    <xdr:to>
      <xdr:col>41</xdr:col>
      <xdr:colOff>101600</xdr:colOff>
      <xdr:row>74</xdr:row>
      <xdr:rowOff>79286</xdr:rowOff>
    </xdr:to>
    <xdr:sp macro="" textlink="">
      <xdr:nvSpPr>
        <xdr:cNvPr id="429" name="楕円 428"/>
        <xdr:cNvSpPr/>
      </xdr:nvSpPr>
      <xdr:spPr>
        <a:xfrm>
          <a:off x="7810500" y="126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95813</xdr:rowOff>
    </xdr:from>
    <xdr:ext cx="534377" cy="259045"/>
    <xdr:sp macro="" textlink="">
      <xdr:nvSpPr>
        <xdr:cNvPr id="430" name="テキスト ボックス 429"/>
        <xdr:cNvSpPr txBox="1"/>
      </xdr:nvSpPr>
      <xdr:spPr>
        <a:xfrm>
          <a:off x="7594111" y="124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99078</xdr:rowOff>
    </xdr:from>
    <xdr:to>
      <xdr:col>55</xdr:col>
      <xdr:colOff>0</xdr:colOff>
      <xdr:row>96</xdr:row>
      <xdr:rowOff>105868</xdr:rowOff>
    </xdr:to>
    <xdr:cxnSp macro="">
      <xdr:nvCxnSpPr>
        <xdr:cNvPr id="457" name="直線コネクタ 456"/>
        <xdr:cNvCxnSpPr/>
      </xdr:nvCxnSpPr>
      <xdr:spPr>
        <a:xfrm flipV="1">
          <a:off x="9639300" y="16558278"/>
          <a:ext cx="8382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105868</xdr:rowOff>
    </xdr:from>
    <xdr:to>
      <xdr:col>50</xdr:col>
      <xdr:colOff>114300</xdr:colOff>
      <xdr:row>96</xdr:row>
      <xdr:rowOff>150101</xdr:rowOff>
    </xdr:to>
    <xdr:cxnSp macro="">
      <xdr:nvCxnSpPr>
        <xdr:cNvPr id="460" name="直線コネクタ 459"/>
        <xdr:cNvCxnSpPr/>
      </xdr:nvCxnSpPr>
      <xdr:spPr>
        <a:xfrm flipV="1">
          <a:off x="8750300" y="16565068"/>
          <a:ext cx="8890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150101</xdr:rowOff>
    </xdr:from>
    <xdr:to>
      <xdr:col>45</xdr:col>
      <xdr:colOff>177800</xdr:colOff>
      <xdr:row>97</xdr:row>
      <xdr:rowOff>3226</xdr:rowOff>
    </xdr:to>
    <xdr:cxnSp macro="">
      <xdr:nvCxnSpPr>
        <xdr:cNvPr id="463" name="直線コネクタ 462"/>
        <xdr:cNvCxnSpPr/>
      </xdr:nvCxnSpPr>
      <xdr:spPr>
        <a:xfrm flipV="1">
          <a:off x="7861300" y="16609301"/>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48278</xdr:rowOff>
    </xdr:from>
    <xdr:to>
      <xdr:col>55</xdr:col>
      <xdr:colOff>50800</xdr:colOff>
      <xdr:row>96</xdr:row>
      <xdr:rowOff>149878</xdr:rowOff>
    </xdr:to>
    <xdr:sp macro="" textlink="">
      <xdr:nvSpPr>
        <xdr:cNvPr id="473" name="楕円 472"/>
        <xdr:cNvSpPr/>
      </xdr:nvSpPr>
      <xdr:spPr>
        <a:xfrm>
          <a:off x="10426700" y="165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26705</xdr:rowOff>
    </xdr:from>
    <xdr:ext cx="534377" cy="259045"/>
    <xdr:sp macro="" textlink="">
      <xdr:nvSpPr>
        <xdr:cNvPr id="474" name="普通建設事業費 （ うち更新整備　）該当値テキスト"/>
        <xdr:cNvSpPr txBox="1"/>
      </xdr:nvSpPr>
      <xdr:spPr>
        <a:xfrm>
          <a:off x="10528300" y="1648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55068</xdr:rowOff>
    </xdr:from>
    <xdr:to>
      <xdr:col>50</xdr:col>
      <xdr:colOff>165100</xdr:colOff>
      <xdr:row>96</xdr:row>
      <xdr:rowOff>156668</xdr:rowOff>
    </xdr:to>
    <xdr:sp macro="" textlink="">
      <xdr:nvSpPr>
        <xdr:cNvPr id="475" name="楕円 474"/>
        <xdr:cNvSpPr/>
      </xdr:nvSpPr>
      <xdr:spPr>
        <a:xfrm>
          <a:off x="9588500" y="165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147795</xdr:rowOff>
    </xdr:from>
    <xdr:ext cx="534377" cy="259045"/>
    <xdr:sp macro="" textlink="">
      <xdr:nvSpPr>
        <xdr:cNvPr id="476" name="テキスト ボックス 475"/>
        <xdr:cNvSpPr txBox="1"/>
      </xdr:nvSpPr>
      <xdr:spPr>
        <a:xfrm>
          <a:off x="9372111" y="166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99301</xdr:rowOff>
    </xdr:from>
    <xdr:to>
      <xdr:col>46</xdr:col>
      <xdr:colOff>38100</xdr:colOff>
      <xdr:row>97</xdr:row>
      <xdr:rowOff>29451</xdr:rowOff>
    </xdr:to>
    <xdr:sp macro="" textlink="">
      <xdr:nvSpPr>
        <xdr:cNvPr id="477" name="楕円 476"/>
        <xdr:cNvSpPr/>
      </xdr:nvSpPr>
      <xdr:spPr>
        <a:xfrm>
          <a:off x="8699500" y="16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20578</xdr:rowOff>
    </xdr:from>
    <xdr:ext cx="534377" cy="259045"/>
    <xdr:sp macro="" textlink="">
      <xdr:nvSpPr>
        <xdr:cNvPr id="478" name="テキスト ボックス 477"/>
        <xdr:cNvSpPr txBox="1"/>
      </xdr:nvSpPr>
      <xdr:spPr>
        <a:xfrm>
          <a:off x="8483111" y="166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123876</xdr:rowOff>
    </xdr:from>
    <xdr:to>
      <xdr:col>41</xdr:col>
      <xdr:colOff>101600</xdr:colOff>
      <xdr:row>97</xdr:row>
      <xdr:rowOff>54026</xdr:rowOff>
    </xdr:to>
    <xdr:sp macro="" textlink="">
      <xdr:nvSpPr>
        <xdr:cNvPr id="479" name="楕円 478"/>
        <xdr:cNvSpPr/>
      </xdr:nvSpPr>
      <xdr:spPr>
        <a:xfrm>
          <a:off x="7810500" y="165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45153</xdr:rowOff>
    </xdr:from>
    <xdr:ext cx="534377" cy="259045"/>
    <xdr:sp macro="" textlink="">
      <xdr:nvSpPr>
        <xdr:cNvPr id="480" name="テキスト ボックス 479"/>
        <xdr:cNvSpPr txBox="1"/>
      </xdr:nvSpPr>
      <xdr:spPr>
        <a:xfrm>
          <a:off x="7594111" y="166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36406</xdr:rowOff>
    </xdr:from>
    <xdr:to>
      <xdr:col>85</xdr:col>
      <xdr:colOff>127000</xdr:colOff>
      <xdr:row>39</xdr:row>
      <xdr:rowOff>65797</xdr:rowOff>
    </xdr:to>
    <xdr:cxnSp macro="">
      <xdr:nvCxnSpPr>
        <xdr:cNvPr id="511" name="直線コネクタ 510"/>
        <xdr:cNvCxnSpPr/>
      </xdr:nvCxnSpPr>
      <xdr:spPr>
        <a:xfrm flipV="1">
          <a:off x="15481300" y="672295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152921</xdr:rowOff>
    </xdr:from>
    <xdr:ext cx="469744" cy="259045"/>
    <xdr:sp macro="" textlink="">
      <xdr:nvSpPr>
        <xdr:cNvPr id="512" name="災害復旧事業費平均値テキスト"/>
        <xdr:cNvSpPr txBox="1"/>
      </xdr:nvSpPr>
      <xdr:spPr>
        <a:xfrm>
          <a:off x="16370300" y="6668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65797</xdr:rowOff>
    </xdr:from>
    <xdr:to>
      <xdr:col>81</xdr:col>
      <xdr:colOff>50800</xdr:colOff>
      <xdr:row>39</xdr:row>
      <xdr:rowOff>93490</xdr:rowOff>
    </xdr:to>
    <xdr:cxnSp macro="">
      <xdr:nvCxnSpPr>
        <xdr:cNvPr id="514" name="直線コネクタ 513"/>
        <xdr:cNvCxnSpPr/>
      </xdr:nvCxnSpPr>
      <xdr:spPr>
        <a:xfrm flipV="1">
          <a:off x="14592300" y="6752347"/>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93490</xdr:rowOff>
    </xdr:from>
    <xdr:to>
      <xdr:col>76</xdr:col>
      <xdr:colOff>114300</xdr:colOff>
      <xdr:row>39</xdr:row>
      <xdr:rowOff>95548</xdr:rowOff>
    </xdr:to>
    <xdr:cxnSp macro="">
      <xdr:nvCxnSpPr>
        <xdr:cNvPr id="517" name="直線コネクタ 516"/>
        <xdr:cNvCxnSpPr/>
      </xdr:nvCxnSpPr>
      <xdr:spPr>
        <a:xfrm flipV="1">
          <a:off x="13703300" y="678004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95548</xdr:rowOff>
    </xdr:from>
    <xdr:to>
      <xdr:col>71</xdr:col>
      <xdr:colOff>177800</xdr:colOff>
      <xdr:row>39</xdr:row>
      <xdr:rowOff>96886</xdr:rowOff>
    </xdr:to>
    <xdr:cxnSp macro="">
      <xdr:nvCxnSpPr>
        <xdr:cNvPr id="520" name="直線コネクタ 519"/>
        <xdr:cNvCxnSpPr/>
      </xdr:nvCxnSpPr>
      <xdr:spPr>
        <a:xfrm flipV="1">
          <a:off x="12814300" y="6782098"/>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157056</xdr:rowOff>
    </xdr:from>
    <xdr:to>
      <xdr:col>85</xdr:col>
      <xdr:colOff>177800</xdr:colOff>
      <xdr:row>39</xdr:row>
      <xdr:rowOff>87206</xdr:rowOff>
    </xdr:to>
    <xdr:sp macro="" textlink="">
      <xdr:nvSpPr>
        <xdr:cNvPr id="530" name="楕円 529"/>
        <xdr:cNvSpPr/>
      </xdr:nvSpPr>
      <xdr:spPr>
        <a:xfrm>
          <a:off x="16268700" y="66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116433</xdr:rowOff>
    </xdr:from>
    <xdr:ext cx="469744" cy="259045"/>
    <xdr:sp macro="" textlink="">
      <xdr:nvSpPr>
        <xdr:cNvPr id="531" name="災害復旧事業費該当値テキスト"/>
        <xdr:cNvSpPr txBox="1"/>
      </xdr:nvSpPr>
      <xdr:spPr>
        <a:xfrm>
          <a:off x="16370300" y="646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14997</xdr:rowOff>
    </xdr:from>
    <xdr:to>
      <xdr:col>81</xdr:col>
      <xdr:colOff>101600</xdr:colOff>
      <xdr:row>39</xdr:row>
      <xdr:rowOff>116597</xdr:rowOff>
    </xdr:to>
    <xdr:sp macro="" textlink="">
      <xdr:nvSpPr>
        <xdr:cNvPr id="532" name="楕円 531"/>
        <xdr:cNvSpPr/>
      </xdr:nvSpPr>
      <xdr:spPr>
        <a:xfrm>
          <a:off x="15430500" y="67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107724</xdr:rowOff>
    </xdr:from>
    <xdr:ext cx="469744" cy="259045"/>
    <xdr:sp macro="" textlink="">
      <xdr:nvSpPr>
        <xdr:cNvPr id="533" name="テキスト ボックス 532"/>
        <xdr:cNvSpPr txBox="1"/>
      </xdr:nvSpPr>
      <xdr:spPr>
        <a:xfrm>
          <a:off x="15246428" y="679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42690</xdr:rowOff>
    </xdr:from>
    <xdr:to>
      <xdr:col>76</xdr:col>
      <xdr:colOff>165100</xdr:colOff>
      <xdr:row>39</xdr:row>
      <xdr:rowOff>144290</xdr:rowOff>
    </xdr:to>
    <xdr:sp macro="" textlink="">
      <xdr:nvSpPr>
        <xdr:cNvPr id="534" name="楕円 533"/>
        <xdr:cNvSpPr/>
      </xdr:nvSpPr>
      <xdr:spPr>
        <a:xfrm>
          <a:off x="14541500" y="6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135417</xdr:rowOff>
    </xdr:from>
    <xdr:ext cx="378565" cy="259045"/>
    <xdr:sp macro="" textlink="">
      <xdr:nvSpPr>
        <xdr:cNvPr id="535" name="テキスト ボックス 534"/>
        <xdr:cNvSpPr txBox="1"/>
      </xdr:nvSpPr>
      <xdr:spPr>
        <a:xfrm>
          <a:off x="14403017" y="682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44748</xdr:rowOff>
    </xdr:from>
    <xdr:to>
      <xdr:col>72</xdr:col>
      <xdr:colOff>38100</xdr:colOff>
      <xdr:row>39</xdr:row>
      <xdr:rowOff>146348</xdr:rowOff>
    </xdr:to>
    <xdr:sp macro="" textlink="">
      <xdr:nvSpPr>
        <xdr:cNvPr id="536" name="楕円 535"/>
        <xdr:cNvSpPr/>
      </xdr:nvSpPr>
      <xdr:spPr>
        <a:xfrm>
          <a:off x="13652500" y="6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137475</xdr:rowOff>
    </xdr:from>
    <xdr:ext cx="378565" cy="259045"/>
    <xdr:sp macro="" textlink="">
      <xdr:nvSpPr>
        <xdr:cNvPr id="537" name="テキスト ボックス 536"/>
        <xdr:cNvSpPr txBox="1"/>
      </xdr:nvSpPr>
      <xdr:spPr>
        <a:xfrm>
          <a:off x="13514017" y="682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46086</xdr:rowOff>
    </xdr:from>
    <xdr:to>
      <xdr:col>67</xdr:col>
      <xdr:colOff>101600</xdr:colOff>
      <xdr:row>39</xdr:row>
      <xdr:rowOff>147686</xdr:rowOff>
    </xdr:to>
    <xdr:sp macro="" textlink="">
      <xdr:nvSpPr>
        <xdr:cNvPr id="538" name="楕円 537"/>
        <xdr:cNvSpPr/>
      </xdr:nvSpPr>
      <xdr:spPr>
        <a:xfrm>
          <a:off x="127635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138813</xdr:rowOff>
    </xdr:from>
    <xdr:ext cx="313932" cy="259045"/>
    <xdr:sp macro="" textlink="">
      <xdr:nvSpPr>
        <xdr:cNvPr id="539" name="テキスト ボックス 538"/>
        <xdr:cNvSpPr txBox="1"/>
      </xdr:nvSpPr>
      <xdr:spPr>
        <a:xfrm>
          <a:off x="12657333" y="6825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53159</xdr:rowOff>
    </xdr:from>
    <xdr:to>
      <xdr:col>85</xdr:col>
      <xdr:colOff>127000</xdr:colOff>
      <xdr:row>71</xdr:row>
      <xdr:rowOff>131797</xdr:rowOff>
    </xdr:to>
    <xdr:cxnSp macro="">
      <xdr:nvCxnSpPr>
        <xdr:cNvPr id="620" name="直線コネクタ 619"/>
        <xdr:cNvCxnSpPr/>
      </xdr:nvCxnSpPr>
      <xdr:spPr>
        <a:xfrm>
          <a:off x="15481300" y="12226109"/>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38365</xdr:rowOff>
    </xdr:from>
    <xdr:to>
      <xdr:col>81</xdr:col>
      <xdr:colOff>50800</xdr:colOff>
      <xdr:row>71</xdr:row>
      <xdr:rowOff>53159</xdr:rowOff>
    </xdr:to>
    <xdr:cxnSp macro="">
      <xdr:nvCxnSpPr>
        <xdr:cNvPr id="623" name="直線コネクタ 622"/>
        <xdr:cNvCxnSpPr/>
      </xdr:nvCxnSpPr>
      <xdr:spPr>
        <a:xfrm>
          <a:off x="14592300" y="12211315"/>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164095</xdr:rowOff>
    </xdr:from>
    <xdr:to>
      <xdr:col>76</xdr:col>
      <xdr:colOff>114300</xdr:colOff>
      <xdr:row>71</xdr:row>
      <xdr:rowOff>38365</xdr:rowOff>
    </xdr:to>
    <xdr:cxnSp macro="">
      <xdr:nvCxnSpPr>
        <xdr:cNvPr id="626" name="直線コネクタ 625"/>
        <xdr:cNvCxnSpPr/>
      </xdr:nvCxnSpPr>
      <xdr:spPr>
        <a:xfrm>
          <a:off x="13703300" y="121655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152665</xdr:rowOff>
    </xdr:from>
    <xdr:to>
      <xdr:col>71</xdr:col>
      <xdr:colOff>177800</xdr:colOff>
      <xdr:row>70</xdr:row>
      <xdr:rowOff>164095</xdr:rowOff>
    </xdr:to>
    <xdr:cxnSp macro="">
      <xdr:nvCxnSpPr>
        <xdr:cNvPr id="629" name="直線コネクタ 628"/>
        <xdr:cNvCxnSpPr/>
      </xdr:nvCxnSpPr>
      <xdr:spPr>
        <a:xfrm>
          <a:off x="12814300" y="121541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80997</xdr:rowOff>
    </xdr:from>
    <xdr:to>
      <xdr:col>85</xdr:col>
      <xdr:colOff>177800</xdr:colOff>
      <xdr:row>72</xdr:row>
      <xdr:rowOff>11147</xdr:rowOff>
    </xdr:to>
    <xdr:sp macro="" textlink="">
      <xdr:nvSpPr>
        <xdr:cNvPr id="639" name="楕円 638"/>
        <xdr:cNvSpPr/>
      </xdr:nvSpPr>
      <xdr:spPr>
        <a:xfrm>
          <a:off x="16268700" y="122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103874</xdr:rowOff>
    </xdr:from>
    <xdr:ext cx="534377" cy="259045"/>
    <xdr:sp macro="" textlink="">
      <xdr:nvSpPr>
        <xdr:cNvPr id="640" name="公債費該当値テキスト"/>
        <xdr:cNvSpPr txBox="1"/>
      </xdr:nvSpPr>
      <xdr:spPr>
        <a:xfrm>
          <a:off x="16370300" y="1210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2359</xdr:rowOff>
    </xdr:from>
    <xdr:to>
      <xdr:col>81</xdr:col>
      <xdr:colOff>101600</xdr:colOff>
      <xdr:row>71</xdr:row>
      <xdr:rowOff>103959</xdr:rowOff>
    </xdr:to>
    <xdr:sp macro="" textlink="">
      <xdr:nvSpPr>
        <xdr:cNvPr id="641" name="楕円 640"/>
        <xdr:cNvSpPr/>
      </xdr:nvSpPr>
      <xdr:spPr>
        <a:xfrm>
          <a:off x="15430500" y="121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120486</xdr:rowOff>
    </xdr:from>
    <xdr:ext cx="534377" cy="259045"/>
    <xdr:sp macro="" textlink="">
      <xdr:nvSpPr>
        <xdr:cNvPr id="642" name="テキスト ボックス 641"/>
        <xdr:cNvSpPr txBox="1"/>
      </xdr:nvSpPr>
      <xdr:spPr>
        <a:xfrm>
          <a:off x="15214111" y="119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159015</xdr:rowOff>
    </xdr:from>
    <xdr:to>
      <xdr:col>76</xdr:col>
      <xdr:colOff>165100</xdr:colOff>
      <xdr:row>71</xdr:row>
      <xdr:rowOff>89165</xdr:rowOff>
    </xdr:to>
    <xdr:sp macro="" textlink="">
      <xdr:nvSpPr>
        <xdr:cNvPr id="643" name="楕円 642"/>
        <xdr:cNvSpPr/>
      </xdr:nvSpPr>
      <xdr:spPr>
        <a:xfrm>
          <a:off x="14541500" y="121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105692</xdr:rowOff>
    </xdr:from>
    <xdr:ext cx="534377" cy="259045"/>
    <xdr:sp macro="" textlink="">
      <xdr:nvSpPr>
        <xdr:cNvPr id="644" name="テキスト ボックス 643"/>
        <xdr:cNvSpPr txBox="1"/>
      </xdr:nvSpPr>
      <xdr:spPr>
        <a:xfrm>
          <a:off x="14325111" y="119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113295</xdr:rowOff>
    </xdr:from>
    <xdr:to>
      <xdr:col>72</xdr:col>
      <xdr:colOff>38100</xdr:colOff>
      <xdr:row>71</xdr:row>
      <xdr:rowOff>43445</xdr:rowOff>
    </xdr:to>
    <xdr:sp macro="" textlink="">
      <xdr:nvSpPr>
        <xdr:cNvPr id="645" name="楕円 644"/>
        <xdr:cNvSpPr/>
      </xdr:nvSpPr>
      <xdr:spPr>
        <a:xfrm>
          <a:off x="13652500" y="121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59972</xdr:rowOff>
    </xdr:from>
    <xdr:ext cx="534377" cy="259045"/>
    <xdr:sp macro="" textlink="">
      <xdr:nvSpPr>
        <xdr:cNvPr id="646" name="テキスト ボックス 645"/>
        <xdr:cNvSpPr txBox="1"/>
      </xdr:nvSpPr>
      <xdr:spPr>
        <a:xfrm>
          <a:off x="13436111" y="11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101865</xdr:rowOff>
    </xdr:from>
    <xdr:to>
      <xdr:col>67</xdr:col>
      <xdr:colOff>101600</xdr:colOff>
      <xdr:row>71</xdr:row>
      <xdr:rowOff>32015</xdr:rowOff>
    </xdr:to>
    <xdr:sp macro="" textlink="">
      <xdr:nvSpPr>
        <xdr:cNvPr id="647" name="楕円 646"/>
        <xdr:cNvSpPr/>
      </xdr:nvSpPr>
      <xdr:spPr>
        <a:xfrm>
          <a:off x="12763500" y="121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48542</xdr:rowOff>
    </xdr:from>
    <xdr:ext cx="534377" cy="259045"/>
    <xdr:sp macro="" textlink="">
      <xdr:nvSpPr>
        <xdr:cNvPr id="648" name="テキスト ボックス 647"/>
        <xdr:cNvSpPr txBox="1"/>
      </xdr:nvSpPr>
      <xdr:spPr>
        <a:xfrm>
          <a:off x="12547111" y="11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35824</xdr:rowOff>
    </xdr:from>
    <xdr:to>
      <xdr:col>85</xdr:col>
      <xdr:colOff>127000</xdr:colOff>
      <xdr:row>97</xdr:row>
      <xdr:rowOff>163978</xdr:rowOff>
    </xdr:to>
    <xdr:cxnSp macro="">
      <xdr:nvCxnSpPr>
        <xdr:cNvPr id="675" name="直線コネクタ 674"/>
        <xdr:cNvCxnSpPr/>
      </xdr:nvCxnSpPr>
      <xdr:spPr>
        <a:xfrm flipV="1">
          <a:off x="15481300" y="16666474"/>
          <a:ext cx="838200" cy="1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53564</xdr:rowOff>
    </xdr:from>
    <xdr:to>
      <xdr:col>81</xdr:col>
      <xdr:colOff>50800</xdr:colOff>
      <xdr:row>97</xdr:row>
      <xdr:rowOff>163978</xdr:rowOff>
    </xdr:to>
    <xdr:cxnSp macro="">
      <xdr:nvCxnSpPr>
        <xdr:cNvPr id="678" name="直線コネクタ 677"/>
        <xdr:cNvCxnSpPr/>
      </xdr:nvCxnSpPr>
      <xdr:spPr>
        <a:xfrm>
          <a:off x="14592300" y="16684214"/>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28921</xdr:rowOff>
    </xdr:from>
    <xdr:to>
      <xdr:col>76</xdr:col>
      <xdr:colOff>114300</xdr:colOff>
      <xdr:row>97</xdr:row>
      <xdr:rowOff>53564</xdr:rowOff>
    </xdr:to>
    <xdr:cxnSp macro="">
      <xdr:nvCxnSpPr>
        <xdr:cNvPr id="681" name="直線コネクタ 680"/>
        <xdr:cNvCxnSpPr/>
      </xdr:nvCxnSpPr>
      <xdr:spPr>
        <a:xfrm>
          <a:off x="13703300" y="16659571"/>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28921</xdr:rowOff>
    </xdr:from>
    <xdr:to>
      <xdr:col>71</xdr:col>
      <xdr:colOff>177800</xdr:colOff>
      <xdr:row>97</xdr:row>
      <xdr:rowOff>35688</xdr:rowOff>
    </xdr:to>
    <xdr:cxnSp macro="">
      <xdr:nvCxnSpPr>
        <xdr:cNvPr id="684" name="直線コネクタ 683"/>
        <xdr:cNvCxnSpPr/>
      </xdr:nvCxnSpPr>
      <xdr:spPr>
        <a:xfrm flipV="1">
          <a:off x="12814300" y="16659571"/>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156474</xdr:rowOff>
    </xdr:from>
    <xdr:to>
      <xdr:col>85</xdr:col>
      <xdr:colOff>177800</xdr:colOff>
      <xdr:row>97</xdr:row>
      <xdr:rowOff>86624</xdr:rowOff>
    </xdr:to>
    <xdr:sp macro="" textlink="">
      <xdr:nvSpPr>
        <xdr:cNvPr id="694" name="楕円 693"/>
        <xdr:cNvSpPr/>
      </xdr:nvSpPr>
      <xdr:spPr>
        <a:xfrm>
          <a:off x="16268700" y="166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7901</xdr:rowOff>
    </xdr:from>
    <xdr:ext cx="469744" cy="259045"/>
    <xdr:sp macro="" textlink="">
      <xdr:nvSpPr>
        <xdr:cNvPr id="695" name="積立金該当値テキスト"/>
        <xdr:cNvSpPr txBox="1"/>
      </xdr:nvSpPr>
      <xdr:spPr>
        <a:xfrm>
          <a:off x="16370300" y="1646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113178</xdr:rowOff>
    </xdr:from>
    <xdr:to>
      <xdr:col>81</xdr:col>
      <xdr:colOff>101600</xdr:colOff>
      <xdr:row>98</xdr:row>
      <xdr:rowOff>43328</xdr:rowOff>
    </xdr:to>
    <xdr:sp macro="" textlink="">
      <xdr:nvSpPr>
        <xdr:cNvPr id="696" name="楕円 695"/>
        <xdr:cNvSpPr/>
      </xdr:nvSpPr>
      <xdr:spPr>
        <a:xfrm>
          <a:off x="15430500" y="167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34455</xdr:rowOff>
    </xdr:from>
    <xdr:ext cx="469744" cy="259045"/>
    <xdr:sp macro="" textlink="">
      <xdr:nvSpPr>
        <xdr:cNvPr id="697" name="テキスト ボックス 696"/>
        <xdr:cNvSpPr txBox="1"/>
      </xdr:nvSpPr>
      <xdr:spPr>
        <a:xfrm>
          <a:off x="15246428" y="1683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2764</xdr:rowOff>
    </xdr:from>
    <xdr:to>
      <xdr:col>76</xdr:col>
      <xdr:colOff>165100</xdr:colOff>
      <xdr:row>97</xdr:row>
      <xdr:rowOff>104364</xdr:rowOff>
    </xdr:to>
    <xdr:sp macro="" textlink="">
      <xdr:nvSpPr>
        <xdr:cNvPr id="698" name="楕円 697"/>
        <xdr:cNvSpPr/>
      </xdr:nvSpPr>
      <xdr:spPr>
        <a:xfrm>
          <a:off x="14541500" y="166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95491</xdr:rowOff>
    </xdr:from>
    <xdr:ext cx="469744" cy="259045"/>
    <xdr:sp macro="" textlink="">
      <xdr:nvSpPr>
        <xdr:cNvPr id="699" name="テキスト ボックス 698"/>
        <xdr:cNvSpPr txBox="1"/>
      </xdr:nvSpPr>
      <xdr:spPr>
        <a:xfrm>
          <a:off x="14357428" y="167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149571</xdr:rowOff>
    </xdr:from>
    <xdr:to>
      <xdr:col>72</xdr:col>
      <xdr:colOff>38100</xdr:colOff>
      <xdr:row>97</xdr:row>
      <xdr:rowOff>79721</xdr:rowOff>
    </xdr:to>
    <xdr:sp macro="" textlink="">
      <xdr:nvSpPr>
        <xdr:cNvPr id="700" name="楕円 699"/>
        <xdr:cNvSpPr/>
      </xdr:nvSpPr>
      <xdr:spPr>
        <a:xfrm>
          <a:off x="13652500" y="166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70848</xdr:rowOff>
    </xdr:from>
    <xdr:ext cx="469744" cy="259045"/>
    <xdr:sp macro="" textlink="">
      <xdr:nvSpPr>
        <xdr:cNvPr id="701" name="テキスト ボックス 700"/>
        <xdr:cNvSpPr txBox="1"/>
      </xdr:nvSpPr>
      <xdr:spPr>
        <a:xfrm>
          <a:off x="13468428" y="1670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156338</xdr:rowOff>
    </xdr:from>
    <xdr:to>
      <xdr:col>67</xdr:col>
      <xdr:colOff>101600</xdr:colOff>
      <xdr:row>97</xdr:row>
      <xdr:rowOff>86488</xdr:rowOff>
    </xdr:to>
    <xdr:sp macro="" textlink="">
      <xdr:nvSpPr>
        <xdr:cNvPr id="702" name="楕円 701"/>
        <xdr:cNvSpPr/>
      </xdr:nvSpPr>
      <xdr:spPr>
        <a:xfrm>
          <a:off x="12763500" y="166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77615</xdr:rowOff>
    </xdr:from>
    <xdr:ext cx="469744" cy="259045"/>
    <xdr:sp macro="" textlink="">
      <xdr:nvSpPr>
        <xdr:cNvPr id="703" name="テキスト ボックス 702"/>
        <xdr:cNvSpPr txBox="1"/>
      </xdr:nvSpPr>
      <xdr:spPr>
        <a:xfrm>
          <a:off x="12579428" y="1670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90170</xdr:rowOff>
    </xdr:from>
    <xdr:to>
      <xdr:col>116</xdr:col>
      <xdr:colOff>63500</xdr:colOff>
      <xdr:row>36</xdr:row>
      <xdr:rowOff>123190</xdr:rowOff>
    </xdr:to>
    <xdr:cxnSp macro="">
      <xdr:nvCxnSpPr>
        <xdr:cNvPr id="732" name="直線コネクタ 731"/>
        <xdr:cNvCxnSpPr/>
      </xdr:nvCxnSpPr>
      <xdr:spPr>
        <a:xfrm flipV="1">
          <a:off x="21323300" y="626237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123190</xdr:rowOff>
    </xdr:from>
    <xdr:to>
      <xdr:col>111</xdr:col>
      <xdr:colOff>177800</xdr:colOff>
      <xdr:row>36</xdr:row>
      <xdr:rowOff>124333</xdr:rowOff>
    </xdr:to>
    <xdr:cxnSp macro="">
      <xdr:nvCxnSpPr>
        <xdr:cNvPr id="735" name="直線コネクタ 734"/>
        <xdr:cNvCxnSpPr/>
      </xdr:nvCxnSpPr>
      <xdr:spPr>
        <a:xfrm flipV="1">
          <a:off x="20434300" y="629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82169</xdr:rowOff>
    </xdr:from>
    <xdr:to>
      <xdr:col>107</xdr:col>
      <xdr:colOff>50800</xdr:colOff>
      <xdr:row>36</xdr:row>
      <xdr:rowOff>124333</xdr:rowOff>
    </xdr:to>
    <xdr:cxnSp macro="">
      <xdr:nvCxnSpPr>
        <xdr:cNvPr id="738" name="直線コネクタ 737"/>
        <xdr:cNvCxnSpPr/>
      </xdr:nvCxnSpPr>
      <xdr:spPr>
        <a:xfrm>
          <a:off x="19545300" y="6082919"/>
          <a:ext cx="889000" cy="2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0" name="テキスト ボックス 739"/>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82169</xdr:rowOff>
    </xdr:from>
    <xdr:to>
      <xdr:col>102</xdr:col>
      <xdr:colOff>114300</xdr:colOff>
      <xdr:row>36</xdr:row>
      <xdr:rowOff>31877</xdr:rowOff>
    </xdr:to>
    <xdr:cxnSp macro="">
      <xdr:nvCxnSpPr>
        <xdr:cNvPr id="741" name="直線コネクタ 740"/>
        <xdr:cNvCxnSpPr/>
      </xdr:nvCxnSpPr>
      <xdr:spPr>
        <a:xfrm flipV="1">
          <a:off x="18656300" y="6082919"/>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3" name="テキスト ボックス 742"/>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5" name="テキスト ボックス 744"/>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39370</xdr:rowOff>
    </xdr:from>
    <xdr:to>
      <xdr:col>116</xdr:col>
      <xdr:colOff>114300</xdr:colOff>
      <xdr:row>36</xdr:row>
      <xdr:rowOff>140970</xdr:rowOff>
    </xdr:to>
    <xdr:sp macro="" textlink="">
      <xdr:nvSpPr>
        <xdr:cNvPr id="751" name="楕円 750"/>
        <xdr:cNvSpPr/>
      </xdr:nvSpPr>
      <xdr:spPr>
        <a:xfrm>
          <a:off x="221107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62247</xdr:rowOff>
    </xdr:from>
    <xdr:ext cx="469744" cy="259045"/>
    <xdr:sp macro="" textlink="">
      <xdr:nvSpPr>
        <xdr:cNvPr id="752" name="投資及び出資金該当値テキスト"/>
        <xdr:cNvSpPr txBox="1"/>
      </xdr:nvSpPr>
      <xdr:spPr>
        <a:xfrm>
          <a:off x="22212300" y="606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72390</xdr:rowOff>
    </xdr:from>
    <xdr:to>
      <xdr:col>112</xdr:col>
      <xdr:colOff>38100</xdr:colOff>
      <xdr:row>37</xdr:row>
      <xdr:rowOff>2540</xdr:rowOff>
    </xdr:to>
    <xdr:sp macro="" textlink="">
      <xdr:nvSpPr>
        <xdr:cNvPr id="753" name="楕円 752"/>
        <xdr:cNvSpPr/>
      </xdr:nvSpPr>
      <xdr:spPr>
        <a:xfrm>
          <a:off x="21272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19067</xdr:rowOff>
    </xdr:from>
    <xdr:ext cx="469744" cy="259045"/>
    <xdr:sp macro="" textlink="">
      <xdr:nvSpPr>
        <xdr:cNvPr id="754" name="テキスト ボックス 753"/>
        <xdr:cNvSpPr txBox="1"/>
      </xdr:nvSpPr>
      <xdr:spPr>
        <a:xfrm>
          <a:off x="21088428" y="601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73533</xdr:rowOff>
    </xdr:from>
    <xdr:to>
      <xdr:col>107</xdr:col>
      <xdr:colOff>101600</xdr:colOff>
      <xdr:row>37</xdr:row>
      <xdr:rowOff>3683</xdr:rowOff>
    </xdr:to>
    <xdr:sp macro="" textlink="">
      <xdr:nvSpPr>
        <xdr:cNvPr id="755" name="楕円 754"/>
        <xdr:cNvSpPr/>
      </xdr:nvSpPr>
      <xdr:spPr>
        <a:xfrm>
          <a:off x="20383500" y="62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20210</xdr:rowOff>
    </xdr:from>
    <xdr:ext cx="469744" cy="259045"/>
    <xdr:sp macro="" textlink="">
      <xdr:nvSpPr>
        <xdr:cNvPr id="756" name="テキスト ボックス 755"/>
        <xdr:cNvSpPr txBox="1"/>
      </xdr:nvSpPr>
      <xdr:spPr>
        <a:xfrm>
          <a:off x="20199428" y="60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31369</xdr:rowOff>
    </xdr:from>
    <xdr:to>
      <xdr:col>102</xdr:col>
      <xdr:colOff>165100</xdr:colOff>
      <xdr:row>35</xdr:row>
      <xdr:rowOff>132969</xdr:rowOff>
    </xdr:to>
    <xdr:sp macro="" textlink="">
      <xdr:nvSpPr>
        <xdr:cNvPr id="757" name="楕円 756"/>
        <xdr:cNvSpPr/>
      </xdr:nvSpPr>
      <xdr:spPr>
        <a:xfrm>
          <a:off x="194945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149496</xdr:rowOff>
    </xdr:from>
    <xdr:ext cx="469744" cy="259045"/>
    <xdr:sp macro="" textlink="">
      <xdr:nvSpPr>
        <xdr:cNvPr id="758" name="テキスト ボックス 757"/>
        <xdr:cNvSpPr txBox="1"/>
      </xdr:nvSpPr>
      <xdr:spPr>
        <a:xfrm>
          <a:off x="19310428" y="58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152527</xdr:rowOff>
    </xdr:from>
    <xdr:to>
      <xdr:col>98</xdr:col>
      <xdr:colOff>38100</xdr:colOff>
      <xdr:row>36</xdr:row>
      <xdr:rowOff>82677</xdr:rowOff>
    </xdr:to>
    <xdr:sp macro="" textlink="">
      <xdr:nvSpPr>
        <xdr:cNvPr id="759" name="楕円 758"/>
        <xdr:cNvSpPr/>
      </xdr:nvSpPr>
      <xdr:spPr>
        <a:xfrm>
          <a:off x="18605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99204</xdr:rowOff>
    </xdr:from>
    <xdr:ext cx="469744" cy="259045"/>
    <xdr:sp macro="" textlink="">
      <xdr:nvSpPr>
        <xdr:cNvPr id="760" name="テキスト ボックス 759"/>
        <xdr:cNvSpPr txBox="1"/>
      </xdr:nvSpPr>
      <xdr:spPr>
        <a:xfrm>
          <a:off x="18421428" y="59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96456</xdr:rowOff>
    </xdr:from>
    <xdr:to>
      <xdr:col>116</xdr:col>
      <xdr:colOff>63500</xdr:colOff>
      <xdr:row>58</xdr:row>
      <xdr:rowOff>100343</xdr:rowOff>
    </xdr:to>
    <xdr:cxnSp macro="">
      <xdr:nvCxnSpPr>
        <xdr:cNvPr id="789" name="直線コネクタ 788"/>
        <xdr:cNvCxnSpPr/>
      </xdr:nvCxnSpPr>
      <xdr:spPr>
        <a:xfrm flipV="1">
          <a:off x="21323300" y="10040556"/>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68415</xdr:rowOff>
    </xdr:from>
    <xdr:to>
      <xdr:col>111</xdr:col>
      <xdr:colOff>177800</xdr:colOff>
      <xdr:row>58</xdr:row>
      <xdr:rowOff>100343</xdr:rowOff>
    </xdr:to>
    <xdr:cxnSp macro="">
      <xdr:nvCxnSpPr>
        <xdr:cNvPr id="792" name="直線コネクタ 791"/>
        <xdr:cNvCxnSpPr/>
      </xdr:nvCxnSpPr>
      <xdr:spPr>
        <a:xfrm>
          <a:off x="20434300" y="10012515"/>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68415</xdr:rowOff>
    </xdr:from>
    <xdr:to>
      <xdr:col>107</xdr:col>
      <xdr:colOff>50800</xdr:colOff>
      <xdr:row>58</xdr:row>
      <xdr:rowOff>96609</xdr:rowOff>
    </xdr:to>
    <xdr:cxnSp macro="">
      <xdr:nvCxnSpPr>
        <xdr:cNvPr id="795" name="直線コネクタ 794"/>
        <xdr:cNvCxnSpPr/>
      </xdr:nvCxnSpPr>
      <xdr:spPr>
        <a:xfrm flipV="1">
          <a:off x="19545300" y="1001251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93485</xdr:rowOff>
    </xdr:from>
    <xdr:to>
      <xdr:col>102</xdr:col>
      <xdr:colOff>114300</xdr:colOff>
      <xdr:row>58</xdr:row>
      <xdr:rowOff>96609</xdr:rowOff>
    </xdr:to>
    <xdr:cxnSp macro="">
      <xdr:nvCxnSpPr>
        <xdr:cNvPr id="798" name="直線コネクタ 797"/>
        <xdr:cNvCxnSpPr/>
      </xdr:nvCxnSpPr>
      <xdr:spPr>
        <a:xfrm>
          <a:off x="18656300" y="1003758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45656</xdr:rowOff>
    </xdr:from>
    <xdr:to>
      <xdr:col>116</xdr:col>
      <xdr:colOff>114300</xdr:colOff>
      <xdr:row>58</xdr:row>
      <xdr:rowOff>147256</xdr:rowOff>
    </xdr:to>
    <xdr:sp macro="" textlink="">
      <xdr:nvSpPr>
        <xdr:cNvPr id="808" name="楕円 807"/>
        <xdr:cNvSpPr/>
      </xdr:nvSpPr>
      <xdr:spPr>
        <a:xfrm>
          <a:off x="22110700" y="99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132033</xdr:rowOff>
    </xdr:from>
    <xdr:ext cx="469744" cy="259045"/>
    <xdr:sp macro="" textlink="">
      <xdr:nvSpPr>
        <xdr:cNvPr id="809" name="貸付金該当値テキスト"/>
        <xdr:cNvSpPr txBox="1"/>
      </xdr:nvSpPr>
      <xdr:spPr>
        <a:xfrm>
          <a:off x="22212300" y="990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49543</xdr:rowOff>
    </xdr:from>
    <xdr:to>
      <xdr:col>112</xdr:col>
      <xdr:colOff>38100</xdr:colOff>
      <xdr:row>58</xdr:row>
      <xdr:rowOff>151143</xdr:rowOff>
    </xdr:to>
    <xdr:sp macro="" textlink="">
      <xdr:nvSpPr>
        <xdr:cNvPr id="810" name="楕円 809"/>
        <xdr:cNvSpPr/>
      </xdr:nvSpPr>
      <xdr:spPr>
        <a:xfrm>
          <a:off x="21272500" y="99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142270</xdr:rowOff>
    </xdr:from>
    <xdr:ext cx="469744" cy="259045"/>
    <xdr:sp macro="" textlink="">
      <xdr:nvSpPr>
        <xdr:cNvPr id="811" name="テキスト ボックス 810"/>
        <xdr:cNvSpPr txBox="1"/>
      </xdr:nvSpPr>
      <xdr:spPr>
        <a:xfrm>
          <a:off x="21088428" y="100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17615</xdr:rowOff>
    </xdr:from>
    <xdr:to>
      <xdr:col>107</xdr:col>
      <xdr:colOff>101600</xdr:colOff>
      <xdr:row>58</xdr:row>
      <xdr:rowOff>119215</xdr:rowOff>
    </xdr:to>
    <xdr:sp macro="" textlink="">
      <xdr:nvSpPr>
        <xdr:cNvPr id="812" name="楕円 811"/>
        <xdr:cNvSpPr/>
      </xdr:nvSpPr>
      <xdr:spPr>
        <a:xfrm>
          <a:off x="20383500" y="99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110342</xdr:rowOff>
    </xdr:from>
    <xdr:ext cx="469744" cy="259045"/>
    <xdr:sp macro="" textlink="">
      <xdr:nvSpPr>
        <xdr:cNvPr id="813" name="テキスト ボックス 812"/>
        <xdr:cNvSpPr txBox="1"/>
      </xdr:nvSpPr>
      <xdr:spPr>
        <a:xfrm>
          <a:off x="20199428" y="1005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45809</xdr:rowOff>
    </xdr:from>
    <xdr:to>
      <xdr:col>102</xdr:col>
      <xdr:colOff>165100</xdr:colOff>
      <xdr:row>58</xdr:row>
      <xdr:rowOff>147409</xdr:rowOff>
    </xdr:to>
    <xdr:sp macro="" textlink="">
      <xdr:nvSpPr>
        <xdr:cNvPr id="814" name="楕円 813"/>
        <xdr:cNvSpPr/>
      </xdr:nvSpPr>
      <xdr:spPr>
        <a:xfrm>
          <a:off x="19494500" y="9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138536</xdr:rowOff>
    </xdr:from>
    <xdr:ext cx="469744" cy="259045"/>
    <xdr:sp macro="" textlink="">
      <xdr:nvSpPr>
        <xdr:cNvPr id="815" name="テキスト ボックス 814"/>
        <xdr:cNvSpPr txBox="1"/>
      </xdr:nvSpPr>
      <xdr:spPr>
        <a:xfrm>
          <a:off x="19310428" y="100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42685</xdr:rowOff>
    </xdr:from>
    <xdr:to>
      <xdr:col>98</xdr:col>
      <xdr:colOff>38100</xdr:colOff>
      <xdr:row>58</xdr:row>
      <xdr:rowOff>144285</xdr:rowOff>
    </xdr:to>
    <xdr:sp macro="" textlink="">
      <xdr:nvSpPr>
        <xdr:cNvPr id="816" name="楕円 815"/>
        <xdr:cNvSpPr/>
      </xdr:nvSpPr>
      <xdr:spPr>
        <a:xfrm>
          <a:off x="18605500" y="99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135412</xdr:rowOff>
    </xdr:from>
    <xdr:ext cx="469744" cy="259045"/>
    <xdr:sp macro="" textlink="">
      <xdr:nvSpPr>
        <xdr:cNvPr id="817" name="テキスト ボックス 816"/>
        <xdr:cNvSpPr txBox="1"/>
      </xdr:nvSpPr>
      <xdr:spPr>
        <a:xfrm>
          <a:off x="18421428" y="100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123960</xdr:rowOff>
    </xdr:from>
    <xdr:to>
      <xdr:col>116</xdr:col>
      <xdr:colOff>63500</xdr:colOff>
      <xdr:row>76</xdr:row>
      <xdr:rowOff>135879</xdr:rowOff>
    </xdr:to>
    <xdr:cxnSp macro="">
      <xdr:nvCxnSpPr>
        <xdr:cNvPr id="849" name="直線コネクタ 848"/>
        <xdr:cNvCxnSpPr/>
      </xdr:nvCxnSpPr>
      <xdr:spPr>
        <a:xfrm flipV="1">
          <a:off x="21323300" y="13154160"/>
          <a:ext cx="8382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135879</xdr:rowOff>
    </xdr:from>
    <xdr:to>
      <xdr:col>111</xdr:col>
      <xdr:colOff>177800</xdr:colOff>
      <xdr:row>76</xdr:row>
      <xdr:rowOff>148941</xdr:rowOff>
    </xdr:to>
    <xdr:cxnSp macro="">
      <xdr:nvCxnSpPr>
        <xdr:cNvPr id="852" name="直線コネクタ 851"/>
        <xdr:cNvCxnSpPr/>
      </xdr:nvCxnSpPr>
      <xdr:spPr>
        <a:xfrm flipV="1">
          <a:off x="20434300" y="1316607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148941</xdr:rowOff>
    </xdr:from>
    <xdr:to>
      <xdr:col>107</xdr:col>
      <xdr:colOff>50800</xdr:colOff>
      <xdr:row>77</xdr:row>
      <xdr:rowOff>67920</xdr:rowOff>
    </xdr:to>
    <xdr:cxnSp macro="">
      <xdr:nvCxnSpPr>
        <xdr:cNvPr id="855" name="直線コネクタ 854"/>
        <xdr:cNvCxnSpPr/>
      </xdr:nvCxnSpPr>
      <xdr:spPr>
        <a:xfrm flipV="1">
          <a:off x="19545300" y="13179141"/>
          <a:ext cx="889000" cy="9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67920</xdr:rowOff>
    </xdr:from>
    <xdr:to>
      <xdr:col>102</xdr:col>
      <xdr:colOff>114300</xdr:colOff>
      <xdr:row>77</xdr:row>
      <xdr:rowOff>130425</xdr:rowOff>
    </xdr:to>
    <xdr:cxnSp macro="">
      <xdr:nvCxnSpPr>
        <xdr:cNvPr id="858" name="直線コネクタ 857"/>
        <xdr:cNvCxnSpPr/>
      </xdr:nvCxnSpPr>
      <xdr:spPr>
        <a:xfrm flipV="1">
          <a:off x="18656300" y="13269570"/>
          <a:ext cx="889000" cy="6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73160</xdr:rowOff>
    </xdr:from>
    <xdr:to>
      <xdr:col>116</xdr:col>
      <xdr:colOff>114300</xdr:colOff>
      <xdr:row>77</xdr:row>
      <xdr:rowOff>3310</xdr:rowOff>
    </xdr:to>
    <xdr:sp macro="" textlink="">
      <xdr:nvSpPr>
        <xdr:cNvPr id="868" name="楕円 867"/>
        <xdr:cNvSpPr/>
      </xdr:nvSpPr>
      <xdr:spPr>
        <a:xfrm>
          <a:off x="22110700" y="131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51587</xdr:rowOff>
    </xdr:from>
    <xdr:ext cx="534377" cy="259045"/>
    <xdr:sp macro="" textlink="">
      <xdr:nvSpPr>
        <xdr:cNvPr id="869" name="繰出金該当値テキスト"/>
        <xdr:cNvSpPr txBox="1"/>
      </xdr:nvSpPr>
      <xdr:spPr>
        <a:xfrm>
          <a:off x="22212300" y="1308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85079</xdr:rowOff>
    </xdr:from>
    <xdr:to>
      <xdr:col>112</xdr:col>
      <xdr:colOff>38100</xdr:colOff>
      <xdr:row>77</xdr:row>
      <xdr:rowOff>15229</xdr:rowOff>
    </xdr:to>
    <xdr:sp macro="" textlink="">
      <xdr:nvSpPr>
        <xdr:cNvPr id="870" name="楕円 869"/>
        <xdr:cNvSpPr/>
      </xdr:nvSpPr>
      <xdr:spPr>
        <a:xfrm>
          <a:off x="21272500" y="131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6356</xdr:rowOff>
    </xdr:from>
    <xdr:ext cx="534377" cy="259045"/>
    <xdr:sp macro="" textlink="">
      <xdr:nvSpPr>
        <xdr:cNvPr id="871" name="テキスト ボックス 870"/>
        <xdr:cNvSpPr txBox="1"/>
      </xdr:nvSpPr>
      <xdr:spPr>
        <a:xfrm>
          <a:off x="21056111" y="132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98141</xdr:rowOff>
    </xdr:from>
    <xdr:to>
      <xdr:col>107</xdr:col>
      <xdr:colOff>101600</xdr:colOff>
      <xdr:row>77</xdr:row>
      <xdr:rowOff>28291</xdr:rowOff>
    </xdr:to>
    <xdr:sp macro="" textlink="">
      <xdr:nvSpPr>
        <xdr:cNvPr id="872" name="楕円 871"/>
        <xdr:cNvSpPr/>
      </xdr:nvSpPr>
      <xdr:spPr>
        <a:xfrm>
          <a:off x="20383500" y="131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19418</xdr:rowOff>
    </xdr:from>
    <xdr:ext cx="534377" cy="259045"/>
    <xdr:sp macro="" textlink="">
      <xdr:nvSpPr>
        <xdr:cNvPr id="873" name="テキスト ボックス 872"/>
        <xdr:cNvSpPr txBox="1"/>
      </xdr:nvSpPr>
      <xdr:spPr>
        <a:xfrm>
          <a:off x="20167111" y="1322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17120</xdr:rowOff>
    </xdr:from>
    <xdr:to>
      <xdr:col>102</xdr:col>
      <xdr:colOff>165100</xdr:colOff>
      <xdr:row>77</xdr:row>
      <xdr:rowOff>118720</xdr:rowOff>
    </xdr:to>
    <xdr:sp macro="" textlink="">
      <xdr:nvSpPr>
        <xdr:cNvPr id="874" name="楕円 873"/>
        <xdr:cNvSpPr/>
      </xdr:nvSpPr>
      <xdr:spPr>
        <a:xfrm>
          <a:off x="19494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109847</xdr:rowOff>
    </xdr:from>
    <xdr:ext cx="534377" cy="259045"/>
    <xdr:sp macro="" textlink="">
      <xdr:nvSpPr>
        <xdr:cNvPr id="875" name="テキスト ボックス 874"/>
        <xdr:cNvSpPr txBox="1"/>
      </xdr:nvSpPr>
      <xdr:spPr>
        <a:xfrm>
          <a:off x="19278111" y="133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79625</xdr:rowOff>
    </xdr:from>
    <xdr:to>
      <xdr:col>98</xdr:col>
      <xdr:colOff>38100</xdr:colOff>
      <xdr:row>78</xdr:row>
      <xdr:rowOff>9775</xdr:rowOff>
    </xdr:to>
    <xdr:sp macro="" textlink="">
      <xdr:nvSpPr>
        <xdr:cNvPr id="876" name="楕円 875"/>
        <xdr:cNvSpPr/>
      </xdr:nvSpPr>
      <xdr:spPr>
        <a:xfrm>
          <a:off x="18605500" y="132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902</xdr:rowOff>
    </xdr:from>
    <xdr:ext cx="534377" cy="259045"/>
    <xdr:sp macro="" textlink="">
      <xdr:nvSpPr>
        <xdr:cNvPr id="877" name="テキスト ボックス 876"/>
        <xdr:cNvSpPr txBox="1"/>
      </xdr:nvSpPr>
      <xdr:spPr>
        <a:xfrm>
          <a:off x="18389111" y="133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類似団体平均と比べると「公債費」、「扶助費」、「投資及び出資金」において、住民一人当たりのコストが特に高くなっている。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「公債費」が高い要因としては、過去の大型プロジェクト事業分の起債償還や合併特例債の償還が続くことが挙げられ、今後、宮崎市中期財政計画（期間：平成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年度）に基づき市全体として地方債の計画的な償還と起債の抑制により、市債残高の圧縮に努めていく。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「扶助費」が高い要因としては、子ども子育て関係費、生活保護費、障がい福祉費が増加していることが挙げられる。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「投資及び出資金」が高い要因としては、公共下水道の整備を行ったことによる企業会計への繰出金が多いことが挙げられる。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404,017
401,991
643.67
165,220,474
161,927,595
2,708,921
90,966,540
185,363,366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15603</xdr:rowOff>
    </xdr:from>
    <xdr:to>
      <xdr:col>24</xdr:col>
      <xdr:colOff>63500</xdr:colOff>
      <xdr:row>36</xdr:row>
      <xdr:rowOff>48260</xdr:rowOff>
    </xdr:to>
    <xdr:cxnSp macro="">
      <xdr:nvCxnSpPr>
        <xdr:cNvPr id="63" name="直線コネクタ 62"/>
        <xdr:cNvCxnSpPr/>
      </xdr:nvCxnSpPr>
      <xdr:spPr>
        <a:xfrm>
          <a:off x="3797300" y="61878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26489</xdr:rowOff>
    </xdr:from>
    <xdr:to>
      <xdr:col>19</xdr:col>
      <xdr:colOff>177800</xdr:colOff>
      <xdr:row>36</xdr:row>
      <xdr:rowOff>15603</xdr:rowOff>
    </xdr:to>
    <xdr:cxnSp macro="">
      <xdr:nvCxnSpPr>
        <xdr:cNvPr id="66" name="直線コネクタ 65"/>
        <xdr:cNvCxnSpPr/>
      </xdr:nvCxnSpPr>
      <xdr:spPr>
        <a:xfrm>
          <a:off x="2908300" y="5855789"/>
          <a:ext cx="889000" cy="33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26489</xdr:rowOff>
    </xdr:from>
    <xdr:to>
      <xdr:col>15</xdr:col>
      <xdr:colOff>50800</xdr:colOff>
      <xdr:row>34</xdr:row>
      <xdr:rowOff>60234</xdr:rowOff>
    </xdr:to>
    <xdr:cxnSp macro="">
      <xdr:nvCxnSpPr>
        <xdr:cNvPr id="69" name="直線コネクタ 68"/>
        <xdr:cNvCxnSpPr/>
      </xdr:nvCxnSpPr>
      <xdr:spPr>
        <a:xfrm flipV="1">
          <a:off x="2019300" y="5855789"/>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60234</xdr:rowOff>
    </xdr:from>
    <xdr:to>
      <xdr:col>10</xdr:col>
      <xdr:colOff>114300</xdr:colOff>
      <xdr:row>35</xdr:row>
      <xdr:rowOff>12881</xdr:rowOff>
    </xdr:to>
    <xdr:cxnSp macro="">
      <xdr:nvCxnSpPr>
        <xdr:cNvPr id="72" name="直線コネクタ 71"/>
        <xdr:cNvCxnSpPr/>
      </xdr:nvCxnSpPr>
      <xdr:spPr>
        <a:xfrm flipV="1">
          <a:off x="1130300" y="58895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168910</xdr:rowOff>
    </xdr:from>
    <xdr:to>
      <xdr:col>24</xdr:col>
      <xdr:colOff>114300</xdr:colOff>
      <xdr:row>36</xdr:row>
      <xdr:rowOff>99060</xdr:rowOff>
    </xdr:to>
    <xdr:sp macro="" textlink="">
      <xdr:nvSpPr>
        <xdr:cNvPr id="82" name="楕円 81"/>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147337</xdr:rowOff>
    </xdr:from>
    <xdr:ext cx="469744" cy="259045"/>
    <xdr:sp macro="" textlink="">
      <xdr:nvSpPr>
        <xdr:cNvPr id="83" name="議会費該当値テキスト"/>
        <xdr:cNvSpPr txBox="1"/>
      </xdr:nvSpPr>
      <xdr:spPr>
        <a:xfrm>
          <a:off x="46863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136253</xdr:rowOff>
    </xdr:from>
    <xdr:to>
      <xdr:col>20</xdr:col>
      <xdr:colOff>38100</xdr:colOff>
      <xdr:row>36</xdr:row>
      <xdr:rowOff>66403</xdr:rowOff>
    </xdr:to>
    <xdr:sp macro="" textlink="">
      <xdr:nvSpPr>
        <xdr:cNvPr id="84" name="楕円 83"/>
        <xdr:cNvSpPr/>
      </xdr:nvSpPr>
      <xdr:spPr>
        <a:xfrm>
          <a:off x="3746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57530</xdr:rowOff>
    </xdr:from>
    <xdr:ext cx="469744" cy="259045"/>
    <xdr:sp macro="" textlink="">
      <xdr:nvSpPr>
        <xdr:cNvPr id="85" name="テキスト ボックス 84"/>
        <xdr:cNvSpPr txBox="1"/>
      </xdr:nvSpPr>
      <xdr:spPr>
        <a:xfrm>
          <a:off x="3562428"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147139</xdr:rowOff>
    </xdr:from>
    <xdr:to>
      <xdr:col>15</xdr:col>
      <xdr:colOff>101600</xdr:colOff>
      <xdr:row>34</xdr:row>
      <xdr:rowOff>77289</xdr:rowOff>
    </xdr:to>
    <xdr:sp macro="" textlink="">
      <xdr:nvSpPr>
        <xdr:cNvPr id="86" name="楕円 85"/>
        <xdr:cNvSpPr/>
      </xdr:nvSpPr>
      <xdr:spPr>
        <a:xfrm>
          <a:off x="2857500" y="58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93816</xdr:rowOff>
    </xdr:from>
    <xdr:ext cx="469744" cy="259045"/>
    <xdr:sp macro="" textlink="">
      <xdr:nvSpPr>
        <xdr:cNvPr id="87" name="テキスト ボックス 86"/>
        <xdr:cNvSpPr txBox="1"/>
      </xdr:nvSpPr>
      <xdr:spPr>
        <a:xfrm>
          <a:off x="2673428" y="558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9434</xdr:rowOff>
    </xdr:from>
    <xdr:to>
      <xdr:col>10</xdr:col>
      <xdr:colOff>165100</xdr:colOff>
      <xdr:row>34</xdr:row>
      <xdr:rowOff>111034</xdr:rowOff>
    </xdr:to>
    <xdr:sp macro="" textlink="">
      <xdr:nvSpPr>
        <xdr:cNvPr id="88" name="楕円 87"/>
        <xdr:cNvSpPr/>
      </xdr:nvSpPr>
      <xdr:spPr>
        <a:xfrm>
          <a:off x="1968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127561</xdr:rowOff>
    </xdr:from>
    <xdr:ext cx="469744" cy="259045"/>
    <xdr:sp macro="" textlink="">
      <xdr:nvSpPr>
        <xdr:cNvPr id="89" name="テキスト ボックス 88"/>
        <xdr:cNvSpPr txBox="1"/>
      </xdr:nvSpPr>
      <xdr:spPr>
        <a:xfrm>
          <a:off x="1784428"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133531</xdr:rowOff>
    </xdr:from>
    <xdr:to>
      <xdr:col>6</xdr:col>
      <xdr:colOff>38100</xdr:colOff>
      <xdr:row>35</xdr:row>
      <xdr:rowOff>63681</xdr:rowOff>
    </xdr:to>
    <xdr:sp macro="" textlink="">
      <xdr:nvSpPr>
        <xdr:cNvPr id="90" name="楕円 89"/>
        <xdr:cNvSpPr/>
      </xdr:nvSpPr>
      <xdr:spPr>
        <a:xfrm>
          <a:off x="1079500" y="59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54808</xdr:rowOff>
    </xdr:from>
    <xdr:ext cx="469744" cy="259045"/>
    <xdr:sp macro="" textlink="">
      <xdr:nvSpPr>
        <xdr:cNvPr id="91" name="テキスト ボックス 90"/>
        <xdr:cNvSpPr txBox="1"/>
      </xdr:nvSpPr>
      <xdr:spPr>
        <a:xfrm>
          <a:off x="895428" y="605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104529</xdr:rowOff>
    </xdr:from>
    <xdr:to>
      <xdr:col>24</xdr:col>
      <xdr:colOff>63500</xdr:colOff>
      <xdr:row>56</xdr:row>
      <xdr:rowOff>139374</xdr:rowOff>
    </xdr:to>
    <xdr:cxnSp macro="">
      <xdr:nvCxnSpPr>
        <xdr:cNvPr id="123" name="直線コネクタ 122"/>
        <xdr:cNvCxnSpPr/>
      </xdr:nvCxnSpPr>
      <xdr:spPr>
        <a:xfrm flipV="1">
          <a:off x="3797300" y="9705729"/>
          <a:ext cx="8382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54591</xdr:rowOff>
    </xdr:from>
    <xdr:ext cx="534377" cy="259045"/>
    <xdr:sp macro="" textlink="">
      <xdr:nvSpPr>
        <xdr:cNvPr id="124" name="総務費平均値テキスト"/>
        <xdr:cNvSpPr txBox="1"/>
      </xdr:nvSpPr>
      <xdr:spPr>
        <a:xfrm>
          <a:off x="4686300" y="965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29319</xdr:rowOff>
    </xdr:from>
    <xdr:to>
      <xdr:col>19</xdr:col>
      <xdr:colOff>177800</xdr:colOff>
      <xdr:row>56</xdr:row>
      <xdr:rowOff>139374</xdr:rowOff>
    </xdr:to>
    <xdr:cxnSp macro="">
      <xdr:nvCxnSpPr>
        <xdr:cNvPr id="126" name="直線コネクタ 125"/>
        <xdr:cNvCxnSpPr/>
      </xdr:nvCxnSpPr>
      <xdr:spPr>
        <a:xfrm>
          <a:off x="2908300" y="9630519"/>
          <a:ext cx="8890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29319</xdr:rowOff>
    </xdr:from>
    <xdr:to>
      <xdr:col>15</xdr:col>
      <xdr:colOff>50800</xdr:colOff>
      <xdr:row>56</xdr:row>
      <xdr:rowOff>71642</xdr:rowOff>
    </xdr:to>
    <xdr:cxnSp macro="">
      <xdr:nvCxnSpPr>
        <xdr:cNvPr id="129" name="直線コネクタ 128"/>
        <xdr:cNvCxnSpPr/>
      </xdr:nvCxnSpPr>
      <xdr:spPr>
        <a:xfrm flipV="1">
          <a:off x="2019300" y="9630519"/>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89273</xdr:rowOff>
    </xdr:from>
    <xdr:ext cx="534377" cy="259045"/>
    <xdr:sp macro="" textlink="">
      <xdr:nvSpPr>
        <xdr:cNvPr id="131" name="テキスト ボックス 130"/>
        <xdr:cNvSpPr txBox="1"/>
      </xdr:nvSpPr>
      <xdr:spPr>
        <a:xfrm>
          <a:off x="2641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71642</xdr:rowOff>
    </xdr:from>
    <xdr:to>
      <xdr:col>10</xdr:col>
      <xdr:colOff>114300</xdr:colOff>
      <xdr:row>56</xdr:row>
      <xdr:rowOff>129087</xdr:rowOff>
    </xdr:to>
    <xdr:cxnSp macro="">
      <xdr:nvCxnSpPr>
        <xdr:cNvPr id="132" name="直線コネクタ 131"/>
        <xdr:cNvCxnSpPr/>
      </xdr:nvCxnSpPr>
      <xdr:spPr>
        <a:xfrm flipV="1">
          <a:off x="1130300" y="9672842"/>
          <a:ext cx="889000" cy="5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53729</xdr:rowOff>
    </xdr:from>
    <xdr:to>
      <xdr:col>24</xdr:col>
      <xdr:colOff>114300</xdr:colOff>
      <xdr:row>56</xdr:row>
      <xdr:rowOff>155329</xdr:rowOff>
    </xdr:to>
    <xdr:sp macro="" textlink="">
      <xdr:nvSpPr>
        <xdr:cNvPr id="142" name="楕円 141"/>
        <xdr:cNvSpPr/>
      </xdr:nvSpPr>
      <xdr:spPr>
        <a:xfrm>
          <a:off x="4584700" y="96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76606</xdr:rowOff>
    </xdr:from>
    <xdr:ext cx="534377" cy="259045"/>
    <xdr:sp macro="" textlink="">
      <xdr:nvSpPr>
        <xdr:cNvPr id="143" name="総務費該当値テキスト"/>
        <xdr:cNvSpPr txBox="1"/>
      </xdr:nvSpPr>
      <xdr:spPr>
        <a:xfrm>
          <a:off x="4686300" y="95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88574</xdr:rowOff>
    </xdr:from>
    <xdr:to>
      <xdr:col>20</xdr:col>
      <xdr:colOff>38100</xdr:colOff>
      <xdr:row>57</xdr:row>
      <xdr:rowOff>18724</xdr:rowOff>
    </xdr:to>
    <xdr:sp macro="" textlink="">
      <xdr:nvSpPr>
        <xdr:cNvPr id="144" name="楕円 143"/>
        <xdr:cNvSpPr/>
      </xdr:nvSpPr>
      <xdr:spPr>
        <a:xfrm>
          <a:off x="3746500" y="968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9851</xdr:rowOff>
    </xdr:from>
    <xdr:ext cx="534377" cy="259045"/>
    <xdr:sp macro="" textlink="">
      <xdr:nvSpPr>
        <xdr:cNvPr id="145" name="テキスト ボックス 144"/>
        <xdr:cNvSpPr txBox="1"/>
      </xdr:nvSpPr>
      <xdr:spPr>
        <a:xfrm>
          <a:off x="3530111" y="978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149969</xdr:rowOff>
    </xdr:from>
    <xdr:to>
      <xdr:col>15</xdr:col>
      <xdr:colOff>101600</xdr:colOff>
      <xdr:row>56</xdr:row>
      <xdr:rowOff>80119</xdr:rowOff>
    </xdr:to>
    <xdr:sp macro="" textlink="">
      <xdr:nvSpPr>
        <xdr:cNvPr id="146" name="楕円 145"/>
        <xdr:cNvSpPr/>
      </xdr:nvSpPr>
      <xdr:spPr>
        <a:xfrm>
          <a:off x="2857500" y="95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96646</xdr:rowOff>
    </xdr:from>
    <xdr:ext cx="534377" cy="259045"/>
    <xdr:sp macro="" textlink="">
      <xdr:nvSpPr>
        <xdr:cNvPr id="147" name="テキスト ボックス 146"/>
        <xdr:cNvSpPr txBox="1"/>
      </xdr:nvSpPr>
      <xdr:spPr>
        <a:xfrm>
          <a:off x="2641111" y="93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20842</xdr:rowOff>
    </xdr:from>
    <xdr:to>
      <xdr:col>10</xdr:col>
      <xdr:colOff>165100</xdr:colOff>
      <xdr:row>56</xdr:row>
      <xdr:rowOff>122442</xdr:rowOff>
    </xdr:to>
    <xdr:sp macro="" textlink="">
      <xdr:nvSpPr>
        <xdr:cNvPr id="148" name="楕円 147"/>
        <xdr:cNvSpPr/>
      </xdr:nvSpPr>
      <xdr:spPr>
        <a:xfrm>
          <a:off x="1968500" y="96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113569</xdr:rowOff>
    </xdr:from>
    <xdr:ext cx="534377" cy="259045"/>
    <xdr:sp macro="" textlink="">
      <xdr:nvSpPr>
        <xdr:cNvPr id="149" name="テキスト ボックス 148"/>
        <xdr:cNvSpPr txBox="1"/>
      </xdr:nvSpPr>
      <xdr:spPr>
        <a:xfrm>
          <a:off x="1752111" y="971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78287</xdr:rowOff>
    </xdr:from>
    <xdr:to>
      <xdr:col>6</xdr:col>
      <xdr:colOff>38100</xdr:colOff>
      <xdr:row>57</xdr:row>
      <xdr:rowOff>8437</xdr:rowOff>
    </xdr:to>
    <xdr:sp macro="" textlink="">
      <xdr:nvSpPr>
        <xdr:cNvPr id="150" name="楕円 149"/>
        <xdr:cNvSpPr/>
      </xdr:nvSpPr>
      <xdr:spPr>
        <a:xfrm>
          <a:off x="1079500" y="96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171014</xdr:rowOff>
    </xdr:from>
    <xdr:ext cx="534377" cy="259045"/>
    <xdr:sp macro="" textlink="">
      <xdr:nvSpPr>
        <xdr:cNvPr id="151" name="テキスト ボックス 150"/>
        <xdr:cNvSpPr txBox="1"/>
      </xdr:nvSpPr>
      <xdr:spPr>
        <a:xfrm>
          <a:off x="863111" y="97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139674</xdr:rowOff>
    </xdr:from>
    <xdr:to>
      <xdr:col>24</xdr:col>
      <xdr:colOff>63500</xdr:colOff>
      <xdr:row>74</xdr:row>
      <xdr:rowOff>169735</xdr:rowOff>
    </xdr:to>
    <xdr:cxnSp macro="">
      <xdr:nvCxnSpPr>
        <xdr:cNvPr id="181" name="直線コネクタ 180"/>
        <xdr:cNvCxnSpPr/>
      </xdr:nvCxnSpPr>
      <xdr:spPr>
        <a:xfrm flipV="1">
          <a:off x="3797300" y="12826974"/>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169735</xdr:rowOff>
    </xdr:from>
    <xdr:to>
      <xdr:col>19</xdr:col>
      <xdr:colOff>177800</xdr:colOff>
      <xdr:row>75</xdr:row>
      <xdr:rowOff>95859</xdr:rowOff>
    </xdr:to>
    <xdr:cxnSp macro="">
      <xdr:nvCxnSpPr>
        <xdr:cNvPr id="184" name="直線コネクタ 183"/>
        <xdr:cNvCxnSpPr/>
      </xdr:nvCxnSpPr>
      <xdr:spPr>
        <a:xfrm flipV="1">
          <a:off x="2908300" y="12857035"/>
          <a:ext cx="889000" cy="9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95859</xdr:rowOff>
    </xdr:from>
    <xdr:to>
      <xdr:col>15</xdr:col>
      <xdr:colOff>50800</xdr:colOff>
      <xdr:row>75</xdr:row>
      <xdr:rowOff>170117</xdr:rowOff>
    </xdr:to>
    <xdr:cxnSp macro="">
      <xdr:nvCxnSpPr>
        <xdr:cNvPr id="187" name="直線コネクタ 186"/>
        <xdr:cNvCxnSpPr/>
      </xdr:nvCxnSpPr>
      <xdr:spPr>
        <a:xfrm flipV="1">
          <a:off x="2019300" y="12954609"/>
          <a:ext cx="889000" cy="7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170117</xdr:rowOff>
    </xdr:from>
    <xdr:to>
      <xdr:col>10</xdr:col>
      <xdr:colOff>114300</xdr:colOff>
      <xdr:row>76</xdr:row>
      <xdr:rowOff>125388</xdr:rowOff>
    </xdr:to>
    <xdr:cxnSp macro="">
      <xdr:nvCxnSpPr>
        <xdr:cNvPr id="190" name="直線コネクタ 189"/>
        <xdr:cNvCxnSpPr/>
      </xdr:nvCxnSpPr>
      <xdr:spPr>
        <a:xfrm flipV="1">
          <a:off x="1130300" y="13028867"/>
          <a:ext cx="889000" cy="1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88874</xdr:rowOff>
    </xdr:from>
    <xdr:to>
      <xdr:col>24</xdr:col>
      <xdr:colOff>114300</xdr:colOff>
      <xdr:row>75</xdr:row>
      <xdr:rowOff>19024</xdr:rowOff>
    </xdr:to>
    <xdr:sp macro="" textlink="">
      <xdr:nvSpPr>
        <xdr:cNvPr id="200" name="楕円 199"/>
        <xdr:cNvSpPr/>
      </xdr:nvSpPr>
      <xdr:spPr>
        <a:xfrm>
          <a:off x="4584700" y="127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111751</xdr:rowOff>
    </xdr:from>
    <xdr:ext cx="599010" cy="259045"/>
    <xdr:sp macro="" textlink="">
      <xdr:nvSpPr>
        <xdr:cNvPr id="201" name="民生費該当値テキスト"/>
        <xdr:cNvSpPr txBox="1"/>
      </xdr:nvSpPr>
      <xdr:spPr>
        <a:xfrm>
          <a:off x="4686300" y="1262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118935</xdr:rowOff>
    </xdr:from>
    <xdr:to>
      <xdr:col>20</xdr:col>
      <xdr:colOff>38100</xdr:colOff>
      <xdr:row>75</xdr:row>
      <xdr:rowOff>49085</xdr:rowOff>
    </xdr:to>
    <xdr:sp macro="" textlink="">
      <xdr:nvSpPr>
        <xdr:cNvPr id="202" name="楕円 201"/>
        <xdr:cNvSpPr/>
      </xdr:nvSpPr>
      <xdr:spPr>
        <a:xfrm>
          <a:off x="3746500" y="128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65612</xdr:rowOff>
    </xdr:from>
    <xdr:ext cx="599010" cy="259045"/>
    <xdr:sp macro="" textlink="">
      <xdr:nvSpPr>
        <xdr:cNvPr id="203" name="テキスト ボックス 202"/>
        <xdr:cNvSpPr txBox="1"/>
      </xdr:nvSpPr>
      <xdr:spPr>
        <a:xfrm>
          <a:off x="3497795" y="1258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45059</xdr:rowOff>
    </xdr:from>
    <xdr:to>
      <xdr:col>15</xdr:col>
      <xdr:colOff>101600</xdr:colOff>
      <xdr:row>75</xdr:row>
      <xdr:rowOff>146659</xdr:rowOff>
    </xdr:to>
    <xdr:sp macro="" textlink="">
      <xdr:nvSpPr>
        <xdr:cNvPr id="204" name="楕円 203"/>
        <xdr:cNvSpPr/>
      </xdr:nvSpPr>
      <xdr:spPr>
        <a:xfrm>
          <a:off x="2857500" y="129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163186</xdr:rowOff>
    </xdr:from>
    <xdr:ext cx="599010" cy="259045"/>
    <xdr:sp macro="" textlink="">
      <xdr:nvSpPr>
        <xdr:cNvPr id="205" name="テキスト ボックス 204"/>
        <xdr:cNvSpPr txBox="1"/>
      </xdr:nvSpPr>
      <xdr:spPr>
        <a:xfrm>
          <a:off x="2608795" y="1267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119317</xdr:rowOff>
    </xdr:from>
    <xdr:to>
      <xdr:col>10</xdr:col>
      <xdr:colOff>165100</xdr:colOff>
      <xdr:row>76</xdr:row>
      <xdr:rowOff>49467</xdr:rowOff>
    </xdr:to>
    <xdr:sp macro="" textlink="">
      <xdr:nvSpPr>
        <xdr:cNvPr id="206" name="楕円 205"/>
        <xdr:cNvSpPr/>
      </xdr:nvSpPr>
      <xdr:spPr>
        <a:xfrm>
          <a:off x="1968500" y="129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65994</xdr:rowOff>
    </xdr:from>
    <xdr:ext cx="599010" cy="259045"/>
    <xdr:sp macro="" textlink="">
      <xdr:nvSpPr>
        <xdr:cNvPr id="207" name="テキスト ボックス 206"/>
        <xdr:cNvSpPr txBox="1"/>
      </xdr:nvSpPr>
      <xdr:spPr>
        <a:xfrm>
          <a:off x="1719795" y="1275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74588</xdr:rowOff>
    </xdr:from>
    <xdr:to>
      <xdr:col>6</xdr:col>
      <xdr:colOff>38100</xdr:colOff>
      <xdr:row>77</xdr:row>
      <xdr:rowOff>4738</xdr:rowOff>
    </xdr:to>
    <xdr:sp macro="" textlink="">
      <xdr:nvSpPr>
        <xdr:cNvPr id="208" name="楕円 207"/>
        <xdr:cNvSpPr/>
      </xdr:nvSpPr>
      <xdr:spPr>
        <a:xfrm>
          <a:off x="1079500" y="131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21264</xdr:rowOff>
    </xdr:from>
    <xdr:ext cx="599010" cy="259045"/>
    <xdr:sp macro="" textlink="">
      <xdr:nvSpPr>
        <xdr:cNvPr id="209" name="テキスト ボックス 208"/>
        <xdr:cNvSpPr txBox="1"/>
      </xdr:nvSpPr>
      <xdr:spPr>
        <a:xfrm>
          <a:off x="830795" y="1288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110759</xdr:rowOff>
    </xdr:from>
    <xdr:to>
      <xdr:col>24</xdr:col>
      <xdr:colOff>63500</xdr:colOff>
      <xdr:row>97</xdr:row>
      <xdr:rowOff>150718</xdr:rowOff>
    </xdr:to>
    <xdr:cxnSp macro="">
      <xdr:nvCxnSpPr>
        <xdr:cNvPr id="237" name="直線コネクタ 236"/>
        <xdr:cNvCxnSpPr/>
      </xdr:nvCxnSpPr>
      <xdr:spPr>
        <a:xfrm>
          <a:off x="3797300" y="16741409"/>
          <a:ext cx="8382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110759</xdr:rowOff>
    </xdr:from>
    <xdr:to>
      <xdr:col>19</xdr:col>
      <xdr:colOff>177800</xdr:colOff>
      <xdr:row>97</xdr:row>
      <xdr:rowOff>119515</xdr:rowOff>
    </xdr:to>
    <xdr:cxnSp macro="">
      <xdr:nvCxnSpPr>
        <xdr:cNvPr id="240" name="直線コネクタ 239"/>
        <xdr:cNvCxnSpPr/>
      </xdr:nvCxnSpPr>
      <xdr:spPr>
        <a:xfrm flipV="1">
          <a:off x="2908300" y="16741409"/>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119515</xdr:rowOff>
    </xdr:from>
    <xdr:to>
      <xdr:col>15</xdr:col>
      <xdr:colOff>50800</xdr:colOff>
      <xdr:row>97</xdr:row>
      <xdr:rowOff>130761</xdr:rowOff>
    </xdr:to>
    <xdr:cxnSp macro="">
      <xdr:nvCxnSpPr>
        <xdr:cNvPr id="243" name="直線コネクタ 242"/>
        <xdr:cNvCxnSpPr/>
      </xdr:nvCxnSpPr>
      <xdr:spPr>
        <a:xfrm flipV="1">
          <a:off x="2019300" y="16750165"/>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130761</xdr:rowOff>
    </xdr:from>
    <xdr:to>
      <xdr:col>10</xdr:col>
      <xdr:colOff>114300</xdr:colOff>
      <xdr:row>97</xdr:row>
      <xdr:rowOff>170538</xdr:rowOff>
    </xdr:to>
    <xdr:cxnSp macro="">
      <xdr:nvCxnSpPr>
        <xdr:cNvPr id="246" name="直線コネクタ 245"/>
        <xdr:cNvCxnSpPr/>
      </xdr:nvCxnSpPr>
      <xdr:spPr>
        <a:xfrm flipV="1">
          <a:off x="1130300" y="16761411"/>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99918</xdr:rowOff>
    </xdr:from>
    <xdr:to>
      <xdr:col>24</xdr:col>
      <xdr:colOff>114300</xdr:colOff>
      <xdr:row>98</xdr:row>
      <xdr:rowOff>30068</xdr:rowOff>
    </xdr:to>
    <xdr:sp macro="" textlink="">
      <xdr:nvSpPr>
        <xdr:cNvPr id="256" name="楕円 255"/>
        <xdr:cNvSpPr/>
      </xdr:nvSpPr>
      <xdr:spPr>
        <a:xfrm>
          <a:off x="4584700" y="167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14845</xdr:rowOff>
    </xdr:from>
    <xdr:ext cx="534377" cy="259045"/>
    <xdr:sp macro="" textlink="">
      <xdr:nvSpPr>
        <xdr:cNvPr id="257" name="衛生費該当値テキスト"/>
        <xdr:cNvSpPr txBox="1"/>
      </xdr:nvSpPr>
      <xdr:spPr>
        <a:xfrm>
          <a:off x="4686300" y="166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59959</xdr:rowOff>
    </xdr:from>
    <xdr:to>
      <xdr:col>20</xdr:col>
      <xdr:colOff>38100</xdr:colOff>
      <xdr:row>97</xdr:row>
      <xdr:rowOff>161559</xdr:rowOff>
    </xdr:to>
    <xdr:sp macro="" textlink="">
      <xdr:nvSpPr>
        <xdr:cNvPr id="258" name="楕円 257"/>
        <xdr:cNvSpPr/>
      </xdr:nvSpPr>
      <xdr:spPr>
        <a:xfrm>
          <a:off x="3746500" y="1669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152686</xdr:rowOff>
    </xdr:from>
    <xdr:ext cx="534377" cy="259045"/>
    <xdr:sp macro="" textlink="">
      <xdr:nvSpPr>
        <xdr:cNvPr id="259" name="テキスト ボックス 258"/>
        <xdr:cNvSpPr txBox="1"/>
      </xdr:nvSpPr>
      <xdr:spPr>
        <a:xfrm>
          <a:off x="3530111" y="167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68715</xdr:rowOff>
    </xdr:from>
    <xdr:to>
      <xdr:col>15</xdr:col>
      <xdr:colOff>101600</xdr:colOff>
      <xdr:row>97</xdr:row>
      <xdr:rowOff>170315</xdr:rowOff>
    </xdr:to>
    <xdr:sp macro="" textlink="">
      <xdr:nvSpPr>
        <xdr:cNvPr id="260" name="楕円 259"/>
        <xdr:cNvSpPr/>
      </xdr:nvSpPr>
      <xdr:spPr>
        <a:xfrm>
          <a:off x="2857500" y="166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161442</xdr:rowOff>
    </xdr:from>
    <xdr:ext cx="534377" cy="259045"/>
    <xdr:sp macro="" textlink="">
      <xdr:nvSpPr>
        <xdr:cNvPr id="261" name="テキスト ボックス 260"/>
        <xdr:cNvSpPr txBox="1"/>
      </xdr:nvSpPr>
      <xdr:spPr>
        <a:xfrm>
          <a:off x="2641111" y="1679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79961</xdr:rowOff>
    </xdr:from>
    <xdr:to>
      <xdr:col>10</xdr:col>
      <xdr:colOff>165100</xdr:colOff>
      <xdr:row>98</xdr:row>
      <xdr:rowOff>10111</xdr:rowOff>
    </xdr:to>
    <xdr:sp macro="" textlink="">
      <xdr:nvSpPr>
        <xdr:cNvPr id="262" name="楕円 261"/>
        <xdr:cNvSpPr/>
      </xdr:nvSpPr>
      <xdr:spPr>
        <a:xfrm>
          <a:off x="1968500" y="167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1238</xdr:rowOff>
    </xdr:from>
    <xdr:ext cx="534377" cy="259045"/>
    <xdr:sp macro="" textlink="">
      <xdr:nvSpPr>
        <xdr:cNvPr id="263" name="テキスト ボックス 262"/>
        <xdr:cNvSpPr txBox="1"/>
      </xdr:nvSpPr>
      <xdr:spPr>
        <a:xfrm>
          <a:off x="1752111" y="168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119738</xdr:rowOff>
    </xdr:from>
    <xdr:to>
      <xdr:col>6</xdr:col>
      <xdr:colOff>38100</xdr:colOff>
      <xdr:row>98</xdr:row>
      <xdr:rowOff>49888</xdr:rowOff>
    </xdr:to>
    <xdr:sp macro="" textlink="">
      <xdr:nvSpPr>
        <xdr:cNvPr id="264" name="楕円 263"/>
        <xdr:cNvSpPr/>
      </xdr:nvSpPr>
      <xdr:spPr>
        <a:xfrm>
          <a:off x="1079500" y="167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41015</xdr:rowOff>
    </xdr:from>
    <xdr:ext cx="534377" cy="259045"/>
    <xdr:sp macro="" textlink="">
      <xdr:nvSpPr>
        <xdr:cNvPr id="265" name="テキスト ボックス 264"/>
        <xdr:cNvSpPr txBox="1"/>
      </xdr:nvSpPr>
      <xdr:spPr>
        <a:xfrm>
          <a:off x="863111" y="168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147930</xdr:rowOff>
    </xdr:from>
    <xdr:to>
      <xdr:col>55</xdr:col>
      <xdr:colOff>0</xdr:colOff>
      <xdr:row>38</xdr:row>
      <xdr:rowOff>75235</xdr:rowOff>
    </xdr:to>
    <xdr:cxnSp macro="">
      <xdr:nvCxnSpPr>
        <xdr:cNvPr id="292" name="直線コネクタ 291"/>
        <xdr:cNvCxnSpPr/>
      </xdr:nvCxnSpPr>
      <xdr:spPr>
        <a:xfrm flipV="1">
          <a:off x="9639300" y="6491580"/>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73863</xdr:rowOff>
    </xdr:from>
    <xdr:to>
      <xdr:col>50</xdr:col>
      <xdr:colOff>114300</xdr:colOff>
      <xdr:row>38</xdr:row>
      <xdr:rowOff>75235</xdr:rowOff>
    </xdr:to>
    <xdr:cxnSp macro="">
      <xdr:nvCxnSpPr>
        <xdr:cNvPr id="295" name="直線コネクタ 294"/>
        <xdr:cNvCxnSpPr/>
      </xdr:nvCxnSpPr>
      <xdr:spPr>
        <a:xfrm>
          <a:off x="8750300" y="658896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168504</xdr:rowOff>
    </xdr:from>
    <xdr:to>
      <xdr:col>45</xdr:col>
      <xdr:colOff>177800</xdr:colOff>
      <xdr:row>38</xdr:row>
      <xdr:rowOff>73863</xdr:rowOff>
    </xdr:to>
    <xdr:cxnSp macro="">
      <xdr:nvCxnSpPr>
        <xdr:cNvPr id="298" name="直線コネクタ 297"/>
        <xdr:cNvCxnSpPr/>
      </xdr:nvCxnSpPr>
      <xdr:spPr>
        <a:xfrm>
          <a:off x="7861300" y="6512154"/>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254</xdr:rowOff>
    </xdr:from>
    <xdr:to>
      <xdr:col>41</xdr:col>
      <xdr:colOff>50800</xdr:colOff>
      <xdr:row>37</xdr:row>
      <xdr:rowOff>168504</xdr:rowOff>
    </xdr:to>
    <xdr:cxnSp macro="">
      <xdr:nvCxnSpPr>
        <xdr:cNvPr id="301" name="直線コネクタ 300"/>
        <xdr:cNvCxnSpPr/>
      </xdr:nvCxnSpPr>
      <xdr:spPr>
        <a:xfrm>
          <a:off x="6972300" y="6343904"/>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311" name="楕円 310"/>
        <xdr:cNvSpPr/>
      </xdr:nvSpPr>
      <xdr:spPr>
        <a:xfrm>
          <a:off x="104267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75557</xdr:rowOff>
    </xdr:from>
    <xdr:ext cx="378565" cy="259045"/>
    <xdr:sp macro="" textlink="">
      <xdr:nvSpPr>
        <xdr:cNvPr id="312" name="労働費該当値テキスト"/>
        <xdr:cNvSpPr txBox="1"/>
      </xdr:nvSpPr>
      <xdr:spPr>
        <a:xfrm>
          <a:off x="10528300" y="64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24435</xdr:rowOff>
    </xdr:from>
    <xdr:to>
      <xdr:col>50</xdr:col>
      <xdr:colOff>165100</xdr:colOff>
      <xdr:row>38</xdr:row>
      <xdr:rowOff>126035</xdr:rowOff>
    </xdr:to>
    <xdr:sp macro="" textlink="">
      <xdr:nvSpPr>
        <xdr:cNvPr id="313" name="楕円 312"/>
        <xdr:cNvSpPr/>
      </xdr:nvSpPr>
      <xdr:spPr>
        <a:xfrm>
          <a:off x="9588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117162</xdr:rowOff>
    </xdr:from>
    <xdr:ext cx="378565" cy="259045"/>
    <xdr:sp macro="" textlink="">
      <xdr:nvSpPr>
        <xdr:cNvPr id="314" name="テキスト ボックス 313"/>
        <xdr:cNvSpPr txBox="1"/>
      </xdr:nvSpPr>
      <xdr:spPr>
        <a:xfrm>
          <a:off x="9450017" y="663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23063</xdr:rowOff>
    </xdr:from>
    <xdr:to>
      <xdr:col>46</xdr:col>
      <xdr:colOff>38100</xdr:colOff>
      <xdr:row>38</xdr:row>
      <xdr:rowOff>124663</xdr:rowOff>
    </xdr:to>
    <xdr:sp macro="" textlink="">
      <xdr:nvSpPr>
        <xdr:cNvPr id="315" name="楕円 314"/>
        <xdr:cNvSpPr/>
      </xdr:nvSpPr>
      <xdr:spPr>
        <a:xfrm>
          <a:off x="8699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115790</xdr:rowOff>
    </xdr:from>
    <xdr:ext cx="378565" cy="259045"/>
    <xdr:sp macro="" textlink="">
      <xdr:nvSpPr>
        <xdr:cNvPr id="316" name="テキスト ボックス 315"/>
        <xdr:cNvSpPr txBox="1"/>
      </xdr:nvSpPr>
      <xdr:spPr>
        <a:xfrm>
          <a:off x="8561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117704</xdr:rowOff>
    </xdr:from>
    <xdr:to>
      <xdr:col>41</xdr:col>
      <xdr:colOff>101600</xdr:colOff>
      <xdr:row>38</xdr:row>
      <xdr:rowOff>47854</xdr:rowOff>
    </xdr:to>
    <xdr:sp macro="" textlink="">
      <xdr:nvSpPr>
        <xdr:cNvPr id="317" name="楕円 316"/>
        <xdr:cNvSpPr/>
      </xdr:nvSpPr>
      <xdr:spPr>
        <a:xfrm>
          <a:off x="7810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38981</xdr:rowOff>
    </xdr:from>
    <xdr:ext cx="378565" cy="259045"/>
    <xdr:sp macro="" textlink="">
      <xdr:nvSpPr>
        <xdr:cNvPr id="318" name="テキスト ボックス 317"/>
        <xdr:cNvSpPr txBox="1"/>
      </xdr:nvSpPr>
      <xdr:spPr>
        <a:xfrm>
          <a:off x="7672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19" name="楕円 318"/>
        <xdr:cNvSpPr/>
      </xdr:nvSpPr>
      <xdr:spPr>
        <a:xfrm>
          <a:off x="6921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42181</xdr:rowOff>
    </xdr:from>
    <xdr:ext cx="378565" cy="259045"/>
    <xdr:sp macro="" textlink="">
      <xdr:nvSpPr>
        <xdr:cNvPr id="320" name="テキスト ボックス 319"/>
        <xdr:cNvSpPr txBox="1"/>
      </xdr:nvSpPr>
      <xdr:spPr>
        <a:xfrm>
          <a:off x="6783017" y="63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23297</xdr:rowOff>
    </xdr:from>
    <xdr:to>
      <xdr:col>55</xdr:col>
      <xdr:colOff>0</xdr:colOff>
      <xdr:row>53</xdr:row>
      <xdr:rowOff>51186</xdr:rowOff>
    </xdr:to>
    <xdr:cxnSp macro="">
      <xdr:nvCxnSpPr>
        <xdr:cNvPr id="347" name="直線コネクタ 346"/>
        <xdr:cNvCxnSpPr/>
      </xdr:nvCxnSpPr>
      <xdr:spPr>
        <a:xfrm>
          <a:off x="9639300" y="9110147"/>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159725</xdr:rowOff>
    </xdr:from>
    <xdr:to>
      <xdr:col>50</xdr:col>
      <xdr:colOff>114300</xdr:colOff>
      <xdr:row>53</xdr:row>
      <xdr:rowOff>23297</xdr:rowOff>
    </xdr:to>
    <xdr:cxnSp macro="">
      <xdr:nvCxnSpPr>
        <xdr:cNvPr id="350" name="直線コネクタ 349"/>
        <xdr:cNvCxnSpPr/>
      </xdr:nvCxnSpPr>
      <xdr:spPr>
        <a:xfrm>
          <a:off x="8750300" y="9075125"/>
          <a:ext cx="8890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159725</xdr:rowOff>
    </xdr:from>
    <xdr:to>
      <xdr:col>45</xdr:col>
      <xdr:colOff>177800</xdr:colOff>
      <xdr:row>53</xdr:row>
      <xdr:rowOff>63439</xdr:rowOff>
    </xdr:to>
    <xdr:cxnSp macro="">
      <xdr:nvCxnSpPr>
        <xdr:cNvPr id="353" name="直線コネクタ 352"/>
        <xdr:cNvCxnSpPr/>
      </xdr:nvCxnSpPr>
      <xdr:spPr>
        <a:xfrm flipV="1">
          <a:off x="7861300" y="9075125"/>
          <a:ext cx="8890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63439</xdr:rowOff>
    </xdr:from>
    <xdr:to>
      <xdr:col>41</xdr:col>
      <xdr:colOff>50800</xdr:colOff>
      <xdr:row>53</xdr:row>
      <xdr:rowOff>110256</xdr:rowOff>
    </xdr:to>
    <xdr:cxnSp macro="">
      <xdr:nvCxnSpPr>
        <xdr:cNvPr id="356" name="直線コネクタ 355"/>
        <xdr:cNvCxnSpPr/>
      </xdr:nvCxnSpPr>
      <xdr:spPr>
        <a:xfrm flipV="1">
          <a:off x="6972300" y="9150289"/>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386</xdr:rowOff>
    </xdr:from>
    <xdr:to>
      <xdr:col>55</xdr:col>
      <xdr:colOff>50800</xdr:colOff>
      <xdr:row>53</xdr:row>
      <xdr:rowOff>101986</xdr:rowOff>
    </xdr:to>
    <xdr:sp macro="" textlink="">
      <xdr:nvSpPr>
        <xdr:cNvPr id="366" name="楕円 365"/>
        <xdr:cNvSpPr/>
      </xdr:nvSpPr>
      <xdr:spPr>
        <a:xfrm>
          <a:off x="10426700" y="90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23263</xdr:rowOff>
    </xdr:from>
    <xdr:ext cx="534377" cy="259045"/>
    <xdr:sp macro="" textlink="">
      <xdr:nvSpPr>
        <xdr:cNvPr id="367" name="農林水産業費該当値テキスト"/>
        <xdr:cNvSpPr txBox="1"/>
      </xdr:nvSpPr>
      <xdr:spPr>
        <a:xfrm>
          <a:off x="10528300" y="89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143947</xdr:rowOff>
    </xdr:from>
    <xdr:to>
      <xdr:col>50</xdr:col>
      <xdr:colOff>165100</xdr:colOff>
      <xdr:row>53</xdr:row>
      <xdr:rowOff>74097</xdr:rowOff>
    </xdr:to>
    <xdr:sp macro="" textlink="">
      <xdr:nvSpPr>
        <xdr:cNvPr id="368" name="楕円 367"/>
        <xdr:cNvSpPr/>
      </xdr:nvSpPr>
      <xdr:spPr>
        <a:xfrm>
          <a:off x="9588500" y="90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90624</xdr:rowOff>
    </xdr:from>
    <xdr:ext cx="534377" cy="259045"/>
    <xdr:sp macro="" textlink="">
      <xdr:nvSpPr>
        <xdr:cNvPr id="369" name="テキスト ボックス 368"/>
        <xdr:cNvSpPr txBox="1"/>
      </xdr:nvSpPr>
      <xdr:spPr>
        <a:xfrm>
          <a:off x="9372111" y="88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108925</xdr:rowOff>
    </xdr:from>
    <xdr:to>
      <xdr:col>46</xdr:col>
      <xdr:colOff>38100</xdr:colOff>
      <xdr:row>53</xdr:row>
      <xdr:rowOff>39075</xdr:rowOff>
    </xdr:to>
    <xdr:sp macro="" textlink="">
      <xdr:nvSpPr>
        <xdr:cNvPr id="370" name="楕円 369"/>
        <xdr:cNvSpPr/>
      </xdr:nvSpPr>
      <xdr:spPr>
        <a:xfrm>
          <a:off x="8699500" y="90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55602</xdr:rowOff>
    </xdr:from>
    <xdr:ext cx="534377" cy="259045"/>
    <xdr:sp macro="" textlink="">
      <xdr:nvSpPr>
        <xdr:cNvPr id="371" name="テキスト ボックス 370"/>
        <xdr:cNvSpPr txBox="1"/>
      </xdr:nvSpPr>
      <xdr:spPr>
        <a:xfrm>
          <a:off x="8483111" y="87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12639</xdr:rowOff>
    </xdr:from>
    <xdr:to>
      <xdr:col>41</xdr:col>
      <xdr:colOff>101600</xdr:colOff>
      <xdr:row>53</xdr:row>
      <xdr:rowOff>114239</xdr:rowOff>
    </xdr:to>
    <xdr:sp macro="" textlink="">
      <xdr:nvSpPr>
        <xdr:cNvPr id="372" name="楕円 371"/>
        <xdr:cNvSpPr/>
      </xdr:nvSpPr>
      <xdr:spPr>
        <a:xfrm>
          <a:off x="7810500" y="90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130766</xdr:rowOff>
    </xdr:from>
    <xdr:ext cx="534377" cy="259045"/>
    <xdr:sp macro="" textlink="">
      <xdr:nvSpPr>
        <xdr:cNvPr id="373" name="テキスト ボックス 372"/>
        <xdr:cNvSpPr txBox="1"/>
      </xdr:nvSpPr>
      <xdr:spPr>
        <a:xfrm>
          <a:off x="7594111" y="88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59456</xdr:rowOff>
    </xdr:from>
    <xdr:to>
      <xdr:col>36</xdr:col>
      <xdr:colOff>165100</xdr:colOff>
      <xdr:row>53</xdr:row>
      <xdr:rowOff>161056</xdr:rowOff>
    </xdr:to>
    <xdr:sp macro="" textlink="">
      <xdr:nvSpPr>
        <xdr:cNvPr id="374" name="楕円 373"/>
        <xdr:cNvSpPr/>
      </xdr:nvSpPr>
      <xdr:spPr>
        <a:xfrm>
          <a:off x="6921500" y="91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6133</xdr:rowOff>
    </xdr:from>
    <xdr:ext cx="469744" cy="259045"/>
    <xdr:sp macro="" textlink="">
      <xdr:nvSpPr>
        <xdr:cNvPr id="375" name="テキスト ボックス 374"/>
        <xdr:cNvSpPr txBox="1"/>
      </xdr:nvSpPr>
      <xdr:spPr>
        <a:xfrm>
          <a:off x="6737428" y="892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110930</xdr:rowOff>
    </xdr:from>
    <xdr:to>
      <xdr:col>55</xdr:col>
      <xdr:colOff>0</xdr:colOff>
      <xdr:row>78</xdr:row>
      <xdr:rowOff>117428</xdr:rowOff>
    </xdr:to>
    <xdr:cxnSp macro="">
      <xdr:nvCxnSpPr>
        <xdr:cNvPr id="406" name="直線コネクタ 405"/>
        <xdr:cNvCxnSpPr/>
      </xdr:nvCxnSpPr>
      <xdr:spPr>
        <a:xfrm>
          <a:off x="9639300" y="13484030"/>
          <a:ext cx="8382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93458</xdr:rowOff>
    </xdr:from>
    <xdr:to>
      <xdr:col>50</xdr:col>
      <xdr:colOff>114300</xdr:colOff>
      <xdr:row>78</xdr:row>
      <xdr:rowOff>110930</xdr:rowOff>
    </xdr:to>
    <xdr:cxnSp macro="">
      <xdr:nvCxnSpPr>
        <xdr:cNvPr id="409" name="直線コネクタ 408"/>
        <xdr:cNvCxnSpPr/>
      </xdr:nvCxnSpPr>
      <xdr:spPr>
        <a:xfrm>
          <a:off x="8750300" y="13466558"/>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93458</xdr:rowOff>
    </xdr:from>
    <xdr:to>
      <xdr:col>45</xdr:col>
      <xdr:colOff>177800</xdr:colOff>
      <xdr:row>78</xdr:row>
      <xdr:rowOff>136500</xdr:rowOff>
    </xdr:to>
    <xdr:cxnSp macro="">
      <xdr:nvCxnSpPr>
        <xdr:cNvPr id="412" name="直線コネクタ 411"/>
        <xdr:cNvCxnSpPr/>
      </xdr:nvCxnSpPr>
      <xdr:spPr>
        <a:xfrm flipV="1">
          <a:off x="7861300" y="13466558"/>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135748</xdr:rowOff>
    </xdr:from>
    <xdr:to>
      <xdr:col>41</xdr:col>
      <xdr:colOff>50800</xdr:colOff>
      <xdr:row>78</xdr:row>
      <xdr:rowOff>136500</xdr:rowOff>
    </xdr:to>
    <xdr:cxnSp macro="">
      <xdr:nvCxnSpPr>
        <xdr:cNvPr id="415" name="直線コネクタ 414"/>
        <xdr:cNvCxnSpPr/>
      </xdr:nvCxnSpPr>
      <xdr:spPr>
        <a:xfrm>
          <a:off x="6972300" y="13508848"/>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66628</xdr:rowOff>
    </xdr:from>
    <xdr:to>
      <xdr:col>55</xdr:col>
      <xdr:colOff>50800</xdr:colOff>
      <xdr:row>78</xdr:row>
      <xdr:rowOff>168228</xdr:rowOff>
    </xdr:to>
    <xdr:sp macro="" textlink="">
      <xdr:nvSpPr>
        <xdr:cNvPr id="425" name="楕円 424"/>
        <xdr:cNvSpPr/>
      </xdr:nvSpPr>
      <xdr:spPr>
        <a:xfrm>
          <a:off x="10426700" y="134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45055</xdr:rowOff>
    </xdr:from>
    <xdr:ext cx="469744" cy="259045"/>
    <xdr:sp macro="" textlink="">
      <xdr:nvSpPr>
        <xdr:cNvPr id="426" name="商工費該当値テキスト"/>
        <xdr:cNvSpPr txBox="1"/>
      </xdr:nvSpPr>
      <xdr:spPr>
        <a:xfrm>
          <a:off x="10528300" y="1341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60130</xdr:rowOff>
    </xdr:from>
    <xdr:to>
      <xdr:col>50</xdr:col>
      <xdr:colOff>165100</xdr:colOff>
      <xdr:row>78</xdr:row>
      <xdr:rowOff>161730</xdr:rowOff>
    </xdr:to>
    <xdr:sp macro="" textlink="">
      <xdr:nvSpPr>
        <xdr:cNvPr id="427" name="楕円 426"/>
        <xdr:cNvSpPr/>
      </xdr:nvSpPr>
      <xdr:spPr>
        <a:xfrm>
          <a:off x="9588500" y="134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152857</xdr:rowOff>
    </xdr:from>
    <xdr:ext cx="469744" cy="259045"/>
    <xdr:sp macro="" textlink="">
      <xdr:nvSpPr>
        <xdr:cNvPr id="428" name="テキスト ボックス 427"/>
        <xdr:cNvSpPr txBox="1"/>
      </xdr:nvSpPr>
      <xdr:spPr>
        <a:xfrm>
          <a:off x="9404428" y="1352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42658</xdr:rowOff>
    </xdr:from>
    <xdr:to>
      <xdr:col>46</xdr:col>
      <xdr:colOff>38100</xdr:colOff>
      <xdr:row>78</xdr:row>
      <xdr:rowOff>144258</xdr:rowOff>
    </xdr:to>
    <xdr:sp macro="" textlink="">
      <xdr:nvSpPr>
        <xdr:cNvPr id="429" name="楕円 428"/>
        <xdr:cNvSpPr/>
      </xdr:nvSpPr>
      <xdr:spPr>
        <a:xfrm>
          <a:off x="8699500" y="134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135385</xdr:rowOff>
    </xdr:from>
    <xdr:ext cx="469744" cy="259045"/>
    <xdr:sp macro="" textlink="">
      <xdr:nvSpPr>
        <xdr:cNvPr id="430" name="テキスト ボックス 429"/>
        <xdr:cNvSpPr txBox="1"/>
      </xdr:nvSpPr>
      <xdr:spPr>
        <a:xfrm>
          <a:off x="8515428" y="1350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85700</xdr:rowOff>
    </xdr:from>
    <xdr:to>
      <xdr:col>41</xdr:col>
      <xdr:colOff>101600</xdr:colOff>
      <xdr:row>79</xdr:row>
      <xdr:rowOff>15850</xdr:rowOff>
    </xdr:to>
    <xdr:sp macro="" textlink="">
      <xdr:nvSpPr>
        <xdr:cNvPr id="431" name="楕円 430"/>
        <xdr:cNvSpPr/>
      </xdr:nvSpPr>
      <xdr:spPr>
        <a:xfrm>
          <a:off x="7810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6977</xdr:rowOff>
    </xdr:from>
    <xdr:ext cx="469744" cy="259045"/>
    <xdr:sp macro="" textlink="">
      <xdr:nvSpPr>
        <xdr:cNvPr id="432" name="テキスト ボックス 431"/>
        <xdr:cNvSpPr txBox="1"/>
      </xdr:nvSpPr>
      <xdr:spPr>
        <a:xfrm>
          <a:off x="7626428" y="135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84948</xdr:rowOff>
    </xdr:from>
    <xdr:to>
      <xdr:col>36</xdr:col>
      <xdr:colOff>165100</xdr:colOff>
      <xdr:row>79</xdr:row>
      <xdr:rowOff>15098</xdr:rowOff>
    </xdr:to>
    <xdr:sp macro="" textlink="">
      <xdr:nvSpPr>
        <xdr:cNvPr id="433" name="楕円 432"/>
        <xdr:cNvSpPr/>
      </xdr:nvSpPr>
      <xdr:spPr>
        <a:xfrm>
          <a:off x="6921500" y="134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6225</xdr:rowOff>
    </xdr:from>
    <xdr:ext cx="469744" cy="259045"/>
    <xdr:sp macro="" textlink="">
      <xdr:nvSpPr>
        <xdr:cNvPr id="434" name="テキスト ボックス 433"/>
        <xdr:cNvSpPr txBox="1"/>
      </xdr:nvSpPr>
      <xdr:spPr>
        <a:xfrm>
          <a:off x="6737428" y="1355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92799</xdr:rowOff>
    </xdr:from>
    <xdr:to>
      <xdr:col>55</xdr:col>
      <xdr:colOff>0</xdr:colOff>
      <xdr:row>96</xdr:row>
      <xdr:rowOff>125640</xdr:rowOff>
    </xdr:to>
    <xdr:cxnSp macro="">
      <xdr:nvCxnSpPr>
        <xdr:cNvPr id="464" name="直線コネクタ 463"/>
        <xdr:cNvCxnSpPr/>
      </xdr:nvCxnSpPr>
      <xdr:spPr>
        <a:xfrm>
          <a:off x="9639300" y="16551999"/>
          <a:ext cx="8382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81598</xdr:rowOff>
    </xdr:from>
    <xdr:to>
      <xdr:col>50</xdr:col>
      <xdr:colOff>114300</xdr:colOff>
      <xdr:row>96</xdr:row>
      <xdr:rowOff>92799</xdr:rowOff>
    </xdr:to>
    <xdr:cxnSp macro="">
      <xdr:nvCxnSpPr>
        <xdr:cNvPr id="467" name="直線コネクタ 466"/>
        <xdr:cNvCxnSpPr/>
      </xdr:nvCxnSpPr>
      <xdr:spPr>
        <a:xfrm>
          <a:off x="8750300" y="1654079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9" name="テキスト ボックス 468"/>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157645</xdr:rowOff>
    </xdr:from>
    <xdr:to>
      <xdr:col>45</xdr:col>
      <xdr:colOff>177800</xdr:colOff>
      <xdr:row>96</xdr:row>
      <xdr:rowOff>81598</xdr:rowOff>
    </xdr:to>
    <xdr:cxnSp macro="">
      <xdr:nvCxnSpPr>
        <xdr:cNvPr id="470" name="直線コネクタ 469"/>
        <xdr:cNvCxnSpPr/>
      </xdr:nvCxnSpPr>
      <xdr:spPr>
        <a:xfrm>
          <a:off x="7861300" y="16445395"/>
          <a:ext cx="889000" cy="9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2" name="テキスト ボックス 471"/>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157645</xdr:rowOff>
    </xdr:from>
    <xdr:to>
      <xdr:col>41</xdr:col>
      <xdr:colOff>50800</xdr:colOff>
      <xdr:row>95</xdr:row>
      <xdr:rowOff>162161</xdr:rowOff>
    </xdr:to>
    <xdr:cxnSp macro="">
      <xdr:nvCxnSpPr>
        <xdr:cNvPr id="473" name="直線コネクタ 472"/>
        <xdr:cNvCxnSpPr/>
      </xdr:nvCxnSpPr>
      <xdr:spPr>
        <a:xfrm flipV="1">
          <a:off x="6972300" y="16445395"/>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5" name="テキスト ボックス 474"/>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7" name="テキスト ボックス 476"/>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74840</xdr:rowOff>
    </xdr:from>
    <xdr:to>
      <xdr:col>55</xdr:col>
      <xdr:colOff>50800</xdr:colOff>
      <xdr:row>97</xdr:row>
      <xdr:rowOff>4990</xdr:rowOff>
    </xdr:to>
    <xdr:sp macro="" textlink="">
      <xdr:nvSpPr>
        <xdr:cNvPr id="483" name="楕円 482"/>
        <xdr:cNvSpPr/>
      </xdr:nvSpPr>
      <xdr:spPr>
        <a:xfrm>
          <a:off x="10426700" y="165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53267</xdr:rowOff>
    </xdr:from>
    <xdr:ext cx="534377" cy="259045"/>
    <xdr:sp macro="" textlink="">
      <xdr:nvSpPr>
        <xdr:cNvPr id="484" name="土木費該当値テキスト"/>
        <xdr:cNvSpPr txBox="1"/>
      </xdr:nvSpPr>
      <xdr:spPr>
        <a:xfrm>
          <a:off x="10528300" y="1651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41999</xdr:rowOff>
    </xdr:from>
    <xdr:to>
      <xdr:col>50</xdr:col>
      <xdr:colOff>165100</xdr:colOff>
      <xdr:row>96</xdr:row>
      <xdr:rowOff>143599</xdr:rowOff>
    </xdr:to>
    <xdr:sp macro="" textlink="">
      <xdr:nvSpPr>
        <xdr:cNvPr id="485" name="楕円 484"/>
        <xdr:cNvSpPr/>
      </xdr:nvSpPr>
      <xdr:spPr>
        <a:xfrm>
          <a:off x="9588500" y="165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160126</xdr:rowOff>
    </xdr:from>
    <xdr:ext cx="534377" cy="259045"/>
    <xdr:sp macro="" textlink="">
      <xdr:nvSpPr>
        <xdr:cNvPr id="486" name="テキスト ボックス 485"/>
        <xdr:cNvSpPr txBox="1"/>
      </xdr:nvSpPr>
      <xdr:spPr>
        <a:xfrm>
          <a:off x="9372111" y="1627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30798</xdr:rowOff>
    </xdr:from>
    <xdr:to>
      <xdr:col>46</xdr:col>
      <xdr:colOff>38100</xdr:colOff>
      <xdr:row>96</xdr:row>
      <xdr:rowOff>132398</xdr:rowOff>
    </xdr:to>
    <xdr:sp macro="" textlink="">
      <xdr:nvSpPr>
        <xdr:cNvPr id="487" name="楕円 486"/>
        <xdr:cNvSpPr/>
      </xdr:nvSpPr>
      <xdr:spPr>
        <a:xfrm>
          <a:off x="8699500" y="164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148925</xdr:rowOff>
    </xdr:from>
    <xdr:ext cx="534377" cy="259045"/>
    <xdr:sp macro="" textlink="">
      <xdr:nvSpPr>
        <xdr:cNvPr id="488" name="テキスト ボックス 487"/>
        <xdr:cNvSpPr txBox="1"/>
      </xdr:nvSpPr>
      <xdr:spPr>
        <a:xfrm>
          <a:off x="8483111" y="162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106845</xdr:rowOff>
    </xdr:from>
    <xdr:to>
      <xdr:col>41</xdr:col>
      <xdr:colOff>101600</xdr:colOff>
      <xdr:row>96</xdr:row>
      <xdr:rowOff>36995</xdr:rowOff>
    </xdr:to>
    <xdr:sp macro="" textlink="">
      <xdr:nvSpPr>
        <xdr:cNvPr id="489" name="楕円 488"/>
        <xdr:cNvSpPr/>
      </xdr:nvSpPr>
      <xdr:spPr>
        <a:xfrm>
          <a:off x="7810500" y="163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53522</xdr:rowOff>
    </xdr:from>
    <xdr:ext cx="534377" cy="259045"/>
    <xdr:sp macro="" textlink="">
      <xdr:nvSpPr>
        <xdr:cNvPr id="490" name="テキスト ボックス 489"/>
        <xdr:cNvSpPr txBox="1"/>
      </xdr:nvSpPr>
      <xdr:spPr>
        <a:xfrm>
          <a:off x="7594111" y="161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111361</xdr:rowOff>
    </xdr:from>
    <xdr:to>
      <xdr:col>36</xdr:col>
      <xdr:colOff>165100</xdr:colOff>
      <xdr:row>96</xdr:row>
      <xdr:rowOff>41511</xdr:rowOff>
    </xdr:to>
    <xdr:sp macro="" textlink="">
      <xdr:nvSpPr>
        <xdr:cNvPr id="491" name="楕円 490"/>
        <xdr:cNvSpPr/>
      </xdr:nvSpPr>
      <xdr:spPr>
        <a:xfrm>
          <a:off x="6921500" y="163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58038</xdr:rowOff>
    </xdr:from>
    <xdr:ext cx="534377" cy="259045"/>
    <xdr:sp macro="" textlink="">
      <xdr:nvSpPr>
        <xdr:cNvPr id="492" name="テキスト ボックス 491"/>
        <xdr:cNvSpPr txBox="1"/>
      </xdr:nvSpPr>
      <xdr:spPr>
        <a:xfrm>
          <a:off x="6705111" y="161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75855</xdr:rowOff>
    </xdr:from>
    <xdr:to>
      <xdr:col>85</xdr:col>
      <xdr:colOff>127000</xdr:colOff>
      <xdr:row>38</xdr:row>
      <xdr:rowOff>139864</xdr:rowOff>
    </xdr:to>
    <xdr:cxnSp macro="">
      <xdr:nvCxnSpPr>
        <xdr:cNvPr id="524" name="直線コネクタ 523"/>
        <xdr:cNvCxnSpPr/>
      </xdr:nvCxnSpPr>
      <xdr:spPr>
        <a:xfrm>
          <a:off x="15481300" y="659095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75855</xdr:rowOff>
    </xdr:from>
    <xdr:to>
      <xdr:col>81</xdr:col>
      <xdr:colOff>50800</xdr:colOff>
      <xdr:row>39</xdr:row>
      <xdr:rowOff>27196</xdr:rowOff>
    </xdr:to>
    <xdr:cxnSp macro="">
      <xdr:nvCxnSpPr>
        <xdr:cNvPr id="527" name="直線コネクタ 526"/>
        <xdr:cNvCxnSpPr/>
      </xdr:nvCxnSpPr>
      <xdr:spPr>
        <a:xfrm flipV="1">
          <a:off x="14592300" y="6590955"/>
          <a:ext cx="8890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100674</xdr:rowOff>
    </xdr:from>
    <xdr:to>
      <xdr:col>76</xdr:col>
      <xdr:colOff>114300</xdr:colOff>
      <xdr:row>39</xdr:row>
      <xdr:rowOff>27196</xdr:rowOff>
    </xdr:to>
    <xdr:cxnSp macro="">
      <xdr:nvCxnSpPr>
        <xdr:cNvPr id="530" name="直線コネクタ 529"/>
        <xdr:cNvCxnSpPr/>
      </xdr:nvCxnSpPr>
      <xdr:spPr>
        <a:xfrm>
          <a:off x="13703300" y="661577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60506</xdr:rowOff>
    </xdr:from>
    <xdr:to>
      <xdr:col>71</xdr:col>
      <xdr:colOff>177800</xdr:colOff>
      <xdr:row>38</xdr:row>
      <xdr:rowOff>100674</xdr:rowOff>
    </xdr:to>
    <xdr:cxnSp macro="">
      <xdr:nvCxnSpPr>
        <xdr:cNvPr id="533" name="直線コネクタ 532"/>
        <xdr:cNvCxnSpPr/>
      </xdr:nvCxnSpPr>
      <xdr:spPr>
        <a:xfrm>
          <a:off x="12814300" y="6575606"/>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89064</xdr:rowOff>
    </xdr:from>
    <xdr:to>
      <xdr:col>85</xdr:col>
      <xdr:colOff>177800</xdr:colOff>
      <xdr:row>39</xdr:row>
      <xdr:rowOff>19214</xdr:rowOff>
    </xdr:to>
    <xdr:sp macro="" textlink="">
      <xdr:nvSpPr>
        <xdr:cNvPr id="543" name="楕円 542"/>
        <xdr:cNvSpPr/>
      </xdr:nvSpPr>
      <xdr:spPr>
        <a:xfrm>
          <a:off x="16268700" y="660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67491</xdr:rowOff>
    </xdr:from>
    <xdr:ext cx="469744" cy="259045"/>
    <xdr:sp macro="" textlink="">
      <xdr:nvSpPr>
        <xdr:cNvPr id="544" name="消防費該当値テキスト"/>
        <xdr:cNvSpPr txBox="1"/>
      </xdr:nvSpPr>
      <xdr:spPr>
        <a:xfrm>
          <a:off x="16370300" y="65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25055</xdr:rowOff>
    </xdr:from>
    <xdr:to>
      <xdr:col>81</xdr:col>
      <xdr:colOff>101600</xdr:colOff>
      <xdr:row>38</xdr:row>
      <xdr:rowOff>126655</xdr:rowOff>
    </xdr:to>
    <xdr:sp macro="" textlink="">
      <xdr:nvSpPr>
        <xdr:cNvPr id="545" name="楕円 544"/>
        <xdr:cNvSpPr/>
      </xdr:nvSpPr>
      <xdr:spPr>
        <a:xfrm>
          <a:off x="15430500" y="654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117782</xdr:rowOff>
    </xdr:from>
    <xdr:ext cx="469744" cy="259045"/>
    <xdr:sp macro="" textlink="">
      <xdr:nvSpPr>
        <xdr:cNvPr id="546" name="テキスト ボックス 545"/>
        <xdr:cNvSpPr txBox="1"/>
      </xdr:nvSpPr>
      <xdr:spPr>
        <a:xfrm>
          <a:off x="15246428" y="66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147846</xdr:rowOff>
    </xdr:from>
    <xdr:to>
      <xdr:col>76</xdr:col>
      <xdr:colOff>165100</xdr:colOff>
      <xdr:row>39</xdr:row>
      <xdr:rowOff>77996</xdr:rowOff>
    </xdr:to>
    <xdr:sp macro="" textlink="">
      <xdr:nvSpPr>
        <xdr:cNvPr id="547" name="楕円 546"/>
        <xdr:cNvSpPr/>
      </xdr:nvSpPr>
      <xdr:spPr>
        <a:xfrm>
          <a:off x="14541500" y="66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69123</xdr:rowOff>
    </xdr:from>
    <xdr:ext cx="469744" cy="259045"/>
    <xdr:sp macro="" textlink="">
      <xdr:nvSpPr>
        <xdr:cNvPr id="548" name="テキスト ボックス 547"/>
        <xdr:cNvSpPr txBox="1"/>
      </xdr:nvSpPr>
      <xdr:spPr>
        <a:xfrm>
          <a:off x="14357428" y="675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49874</xdr:rowOff>
    </xdr:from>
    <xdr:to>
      <xdr:col>72</xdr:col>
      <xdr:colOff>38100</xdr:colOff>
      <xdr:row>38</xdr:row>
      <xdr:rowOff>151474</xdr:rowOff>
    </xdr:to>
    <xdr:sp macro="" textlink="">
      <xdr:nvSpPr>
        <xdr:cNvPr id="549" name="楕円 548"/>
        <xdr:cNvSpPr/>
      </xdr:nvSpPr>
      <xdr:spPr>
        <a:xfrm>
          <a:off x="13652500" y="656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142601</xdr:rowOff>
    </xdr:from>
    <xdr:ext cx="469744" cy="259045"/>
    <xdr:sp macro="" textlink="">
      <xdr:nvSpPr>
        <xdr:cNvPr id="550" name="テキスト ボックス 549"/>
        <xdr:cNvSpPr txBox="1"/>
      </xdr:nvSpPr>
      <xdr:spPr>
        <a:xfrm>
          <a:off x="13468428" y="665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9706</xdr:rowOff>
    </xdr:from>
    <xdr:to>
      <xdr:col>67</xdr:col>
      <xdr:colOff>101600</xdr:colOff>
      <xdr:row>38</xdr:row>
      <xdr:rowOff>111306</xdr:rowOff>
    </xdr:to>
    <xdr:sp macro="" textlink="">
      <xdr:nvSpPr>
        <xdr:cNvPr id="551" name="楕円 550"/>
        <xdr:cNvSpPr/>
      </xdr:nvSpPr>
      <xdr:spPr>
        <a:xfrm>
          <a:off x="12763500" y="65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102433</xdr:rowOff>
    </xdr:from>
    <xdr:ext cx="469744" cy="259045"/>
    <xdr:sp macro="" textlink="">
      <xdr:nvSpPr>
        <xdr:cNvPr id="552" name="テキスト ボックス 551"/>
        <xdr:cNvSpPr txBox="1"/>
      </xdr:nvSpPr>
      <xdr:spPr>
        <a:xfrm>
          <a:off x="12579428" y="661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7295</xdr:rowOff>
    </xdr:from>
    <xdr:to>
      <xdr:col>85</xdr:col>
      <xdr:colOff>127000</xdr:colOff>
      <xdr:row>57</xdr:row>
      <xdr:rowOff>102209</xdr:rowOff>
    </xdr:to>
    <xdr:cxnSp macro="">
      <xdr:nvCxnSpPr>
        <xdr:cNvPr id="580" name="直線コネクタ 579"/>
        <xdr:cNvCxnSpPr/>
      </xdr:nvCxnSpPr>
      <xdr:spPr>
        <a:xfrm flipV="1">
          <a:off x="15481300" y="9779945"/>
          <a:ext cx="838200" cy="9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102209</xdr:rowOff>
    </xdr:from>
    <xdr:to>
      <xdr:col>81</xdr:col>
      <xdr:colOff>50800</xdr:colOff>
      <xdr:row>58</xdr:row>
      <xdr:rowOff>50317</xdr:rowOff>
    </xdr:to>
    <xdr:cxnSp macro="">
      <xdr:nvCxnSpPr>
        <xdr:cNvPr id="583" name="直線コネクタ 582"/>
        <xdr:cNvCxnSpPr/>
      </xdr:nvCxnSpPr>
      <xdr:spPr>
        <a:xfrm flipV="1">
          <a:off x="14592300" y="9874859"/>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50317</xdr:rowOff>
    </xdr:from>
    <xdr:to>
      <xdr:col>76</xdr:col>
      <xdr:colOff>114300</xdr:colOff>
      <xdr:row>59</xdr:row>
      <xdr:rowOff>13832</xdr:rowOff>
    </xdr:to>
    <xdr:cxnSp macro="">
      <xdr:nvCxnSpPr>
        <xdr:cNvPr id="586" name="直線コネクタ 585"/>
        <xdr:cNvCxnSpPr/>
      </xdr:nvCxnSpPr>
      <xdr:spPr>
        <a:xfrm flipV="1">
          <a:off x="13703300" y="9994417"/>
          <a:ext cx="889000" cy="1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163749</xdr:rowOff>
    </xdr:from>
    <xdr:to>
      <xdr:col>71</xdr:col>
      <xdr:colOff>177800</xdr:colOff>
      <xdr:row>59</xdr:row>
      <xdr:rowOff>13832</xdr:rowOff>
    </xdr:to>
    <xdr:cxnSp macro="">
      <xdr:nvCxnSpPr>
        <xdr:cNvPr id="589" name="直線コネクタ 588"/>
        <xdr:cNvCxnSpPr/>
      </xdr:nvCxnSpPr>
      <xdr:spPr>
        <a:xfrm>
          <a:off x="12814300" y="10107849"/>
          <a:ext cx="8890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127945</xdr:rowOff>
    </xdr:from>
    <xdr:to>
      <xdr:col>85</xdr:col>
      <xdr:colOff>177800</xdr:colOff>
      <xdr:row>57</xdr:row>
      <xdr:rowOff>58095</xdr:rowOff>
    </xdr:to>
    <xdr:sp macro="" textlink="">
      <xdr:nvSpPr>
        <xdr:cNvPr id="599" name="楕円 598"/>
        <xdr:cNvSpPr/>
      </xdr:nvSpPr>
      <xdr:spPr>
        <a:xfrm>
          <a:off x="16268700" y="97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106372</xdr:rowOff>
    </xdr:from>
    <xdr:ext cx="534377" cy="259045"/>
    <xdr:sp macro="" textlink="">
      <xdr:nvSpPr>
        <xdr:cNvPr id="600" name="教育費該当値テキスト"/>
        <xdr:cNvSpPr txBox="1"/>
      </xdr:nvSpPr>
      <xdr:spPr>
        <a:xfrm>
          <a:off x="16370300" y="970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51409</xdr:rowOff>
    </xdr:from>
    <xdr:to>
      <xdr:col>81</xdr:col>
      <xdr:colOff>101600</xdr:colOff>
      <xdr:row>57</xdr:row>
      <xdr:rowOff>153009</xdr:rowOff>
    </xdr:to>
    <xdr:sp macro="" textlink="">
      <xdr:nvSpPr>
        <xdr:cNvPr id="601" name="楕円 600"/>
        <xdr:cNvSpPr/>
      </xdr:nvSpPr>
      <xdr:spPr>
        <a:xfrm>
          <a:off x="15430500" y="98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144136</xdr:rowOff>
    </xdr:from>
    <xdr:ext cx="534377" cy="259045"/>
    <xdr:sp macro="" textlink="">
      <xdr:nvSpPr>
        <xdr:cNvPr id="602" name="テキスト ボックス 601"/>
        <xdr:cNvSpPr txBox="1"/>
      </xdr:nvSpPr>
      <xdr:spPr>
        <a:xfrm>
          <a:off x="15214111" y="99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170967</xdr:rowOff>
    </xdr:from>
    <xdr:to>
      <xdr:col>76</xdr:col>
      <xdr:colOff>165100</xdr:colOff>
      <xdr:row>58</xdr:row>
      <xdr:rowOff>101117</xdr:rowOff>
    </xdr:to>
    <xdr:sp macro="" textlink="">
      <xdr:nvSpPr>
        <xdr:cNvPr id="603" name="楕円 602"/>
        <xdr:cNvSpPr/>
      </xdr:nvSpPr>
      <xdr:spPr>
        <a:xfrm>
          <a:off x="14541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92244</xdr:rowOff>
    </xdr:from>
    <xdr:ext cx="534377" cy="259045"/>
    <xdr:sp macro="" textlink="">
      <xdr:nvSpPr>
        <xdr:cNvPr id="604" name="テキスト ボックス 603"/>
        <xdr:cNvSpPr txBox="1"/>
      </xdr:nvSpPr>
      <xdr:spPr>
        <a:xfrm>
          <a:off x="14325111" y="100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134482</xdr:rowOff>
    </xdr:from>
    <xdr:to>
      <xdr:col>72</xdr:col>
      <xdr:colOff>38100</xdr:colOff>
      <xdr:row>59</xdr:row>
      <xdr:rowOff>64632</xdr:rowOff>
    </xdr:to>
    <xdr:sp macro="" textlink="">
      <xdr:nvSpPr>
        <xdr:cNvPr id="605" name="楕円 604"/>
        <xdr:cNvSpPr/>
      </xdr:nvSpPr>
      <xdr:spPr>
        <a:xfrm>
          <a:off x="13652500" y="100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55759</xdr:rowOff>
    </xdr:from>
    <xdr:ext cx="534377" cy="259045"/>
    <xdr:sp macro="" textlink="">
      <xdr:nvSpPr>
        <xdr:cNvPr id="606" name="テキスト ボックス 605"/>
        <xdr:cNvSpPr txBox="1"/>
      </xdr:nvSpPr>
      <xdr:spPr>
        <a:xfrm>
          <a:off x="13436111" y="1017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112949</xdr:rowOff>
    </xdr:from>
    <xdr:to>
      <xdr:col>67</xdr:col>
      <xdr:colOff>101600</xdr:colOff>
      <xdr:row>59</xdr:row>
      <xdr:rowOff>43099</xdr:rowOff>
    </xdr:to>
    <xdr:sp macro="" textlink="">
      <xdr:nvSpPr>
        <xdr:cNvPr id="607" name="楕円 606"/>
        <xdr:cNvSpPr/>
      </xdr:nvSpPr>
      <xdr:spPr>
        <a:xfrm>
          <a:off x="12763500" y="100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34226</xdr:rowOff>
    </xdr:from>
    <xdr:ext cx="534377" cy="259045"/>
    <xdr:sp macro="" textlink="">
      <xdr:nvSpPr>
        <xdr:cNvPr id="608" name="テキスト ボックス 607"/>
        <xdr:cNvSpPr txBox="1"/>
      </xdr:nvSpPr>
      <xdr:spPr>
        <a:xfrm>
          <a:off x="12547111" y="101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36406</xdr:rowOff>
    </xdr:from>
    <xdr:to>
      <xdr:col>85</xdr:col>
      <xdr:colOff>127000</xdr:colOff>
      <xdr:row>79</xdr:row>
      <xdr:rowOff>65798</xdr:rowOff>
    </xdr:to>
    <xdr:cxnSp macro="">
      <xdr:nvCxnSpPr>
        <xdr:cNvPr id="639" name="直線コネクタ 638"/>
        <xdr:cNvCxnSpPr/>
      </xdr:nvCxnSpPr>
      <xdr:spPr>
        <a:xfrm flipV="1">
          <a:off x="15481300" y="1358095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152922</xdr:rowOff>
    </xdr:from>
    <xdr:ext cx="469744" cy="259045"/>
    <xdr:sp macro="" textlink="">
      <xdr:nvSpPr>
        <xdr:cNvPr id="640" name="災害復旧費平均値テキスト"/>
        <xdr:cNvSpPr txBox="1"/>
      </xdr:nvSpPr>
      <xdr:spPr>
        <a:xfrm>
          <a:off x="16370300" y="1352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65798</xdr:rowOff>
    </xdr:from>
    <xdr:to>
      <xdr:col>81</xdr:col>
      <xdr:colOff>50800</xdr:colOff>
      <xdr:row>79</xdr:row>
      <xdr:rowOff>93490</xdr:rowOff>
    </xdr:to>
    <xdr:cxnSp macro="">
      <xdr:nvCxnSpPr>
        <xdr:cNvPr id="642" name="直線コネクタ 641"/>
        <xdr:cNvCxnSpPr/>
      </xdr:nvCxnSpPr>
      <xdr:spPr>
        <a:xfrm flipV="1">
          <a:off x="14592300" y="13610348"/>
          <a:ext cx="889000" cy="2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93490</xdr:rowOff>
    </xdr:from>
    <xdr:to>
      <xdr:col>76</xdr:col>
      <xdr:colOff>114300</xdr:colOff>
      <xdr:row>79</xdr:row>
      <xdr:rowOff>95548</xdr:rowOff>
    </xdr:to>
    <xdr:cxnSp macro="">
      <xdr:nvCxnSpPr>
        <xdr:cNvPr id="645" name="直線コネクタ 644"/>
        <xdr:cNvCxnSpPr/>
      </xdr:nvCxnSpPr>
      <xdr:spPr>
        <a:xfrm flipV="1">
          <a:off x="13703300" y="1363804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95548</xdr:rowOff>
    </xdr:from>
    <xdr:to>
      <xdr:col>71</xdr:col>
      <xdr:colOff>177800</xdr:colOff>
      <xdr:row>79</xdr:row>
      <xdr:rowOff>96887</xdr:rowOff>
    </xdr:to>
    <xdr:cxnSp macro="">
      <xdr:nvCxnSpPr>
        <xdr:cNvPr id="648" name="直線コネクタ 647"/>
        <xdr:cNvCxnSpPr/>
      </xdr:nvCxnSpPr>
      <xdr:spPr>
        <a:xfrm flipV="1">
          <a:off x="12814300" y="13640098"/>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157056</xdr:rowOff>
    </xdr:from>
    <xdr:to>
      <xdr:col>85</xdr:col>
      <xdr:colOff>177800</xdr:colOff>
      <xdr:row>79</xdr:row>
      <xdr:rowOff>87206</xdr:rowOff>
    </xdr:to>
    <xdr:sp macro="" textlink="">
      <xdr:nvSpPr>
        <xdr:cNvPr id="658" name="楕円 657"/>
        <xdr:cNvSpPr/>
      </xdr:nvSpPr>
      <xdr:spPr>
        <a:xfrm>
          <a:off x="16268700" y="135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116433</xdr:rowOff>
    </xdr:from>
    <xdr:ext cx="469744" cy="259045"/>
    <xdr:sp macro="" textlink="">
      <xdr:nvSpPr>
        <xdr:cNvPr id="659" name="災害復旧費該当値テキスト"/>
        <xdr:cNvSpPr txBox="1"/>
      </xdr:nvSpPr>
      <xdr:spPr>
        <a:xfrm>
          <a:off x="16370300" y="1331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14998</xdr:rowOff>
    </xdr:from>
    <xdr:to>
      <xdr:col>81</xdr:col>
      <xdr:colOff>101600</xdr:colOff>
      <xdr:row>79</xdr:row>
      <xdr:rowOff>116598</xdr:rowOff>
    </xdr:to>
    <xdr:sp macro="" textlink="">
      <xdr:nvSpPr>
        <xdr:cNvPr id="660" name="楕円 659"/>
        <xdr:cNvSpPr/>
      </xdr:nvSpPr>
      <xdr:spPr>
        <a:xfrm>
          <a:off x="15430500" y="135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107725</xdr:rowOff>
    </xdr:from>
    <xdr:ext cx="469744" cy="259045"/>
    <xdr:sp macro="" textlink="">
      <xdr:nvSpPr>
        <xdr:cNvPr id="661" name="テキスト ボックス 660"/>
        <xdr:cNvSpPr txBox="1"/>
      </xdr:nvSpPr>
      <xdr:spPr>
        <a:xfrm>
          <a:off x="15246428" y="1365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42690</xdr:rowOff>
    </xdr:from>
    <xdr:to>
      <xdr:col>76</xdr:col>
      <xdr:colOff>165100</xdr:colOff>
      <xdr:row>79</xdr:row>
      <xdr:rowOff>144290</xdr:rowOff>
    </xdr:to>
    <xdr:sp macro="" textlink="">
      <xdr:nvSpPr>
        <xdr:cNvPr id="662" name="楕円 661"/>
        <xdr:cNvSpPr/>
      </xdr:nvSpPr>
      <xdr:spPr>
        <a:xfrm>
          <a:off x="14541500" y="1358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135417</xdr:rowOff>
    </xdr:from>
    <xdr:ext cx="378565" cy="259045"/>
    <xdr:sp macro="" textlink="">
      <xdr:nvSpPr>
        <xdr:cNvPr id="663" name="テキスト ボックス 662"/>
        <xdr:cNvSpPr txBox="1"/>
      </xdr:nvSpPr>
      <xdr:spPr>
        <a:xfrm>
          <a:off x="14403017" y="1367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44748</xdr:rowOff>
    </xdr:from>
    <xdr:to>
      <xdr:col>72</xdr:col>
      <xdr:colOff>38100</xdr:colOff>
      <xdr:row>79</xdr:row>
      <xdr:rowOff>146348</xdr:rowOff>
    </xdr:to>
    <xdr:sp macro="" textlink="">
      <xdr:nvSpPr>
        <xdr:cNvPr id="664" name="楕円 663"/>
        <xdr:cNvSpPr/>
      </xdr:nvSpPr>
      <xdr:spPr>
        <a:xfrm>
          <a:off x="13652500" y="135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137475</xdr:rowOff>
    </xdr:from>
    <xdr:ext cx="378565" cy="259045"/>
    <xdr:sp macro="" textlink="">
      <xdr:nvSpPr>
        <xdr:cNvPr id="665" name="テキスト ボックス 664"/>
        <xdr:cNvSpPr txBox="1"/>
      </xdr:nvSpPr>
      <xdr:spPr>
        <a:xfrm>
          <a:off x="13514017" y="13682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46087</xdr:rowOff>
    </xdr:from>
    <xdr:to>
      <xdr:col>67</xdr:col>
      <xdr:colOff>101600</xdr:colOff>
      <xdr:row>79</xdr:row>
      <xdr:rowOff>147687</xdr:rowOff>
    </xdr:to>
    <xdr:sp macro="" textlink="">
      <xdr:nvSpPr>
        <xdr:cNvPr id="666" name="楕円 665"/>
        <xdr:cNvSpPr/>
      </xdr:nvSpPr>
      <xdr:spPr>
        <a:xfrm>
          <a:off x="12763500" y="135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138814</xdr:rowOff>
    </xdr:from>
    <xdr:ext cx="313932" cy="259045"/>
    <xdr:sp macro="" textlink="">
      <xdr:nvSpPr>
        <xdr:cNvPr id="667" name="テキスト ボックス 666"/>
        <xdr:cNvSpPr txBox="1"/>
      </xdr:nvSpPr>
      <xdr:spPr>
        <a:xfrm>
          <a:off x="12657333" y="13683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52930</xdr:rowOff>
    </xdr:from>
    <xdr:to>
      <xdr:col>85</xdr:col>
      <xdr:colOff>127000</xdr:colOff>
      <xdr:row>91</xdr:row>
      <xdr:rowOff>131569</xdr:rowOff>
    </xdr:to>
    <xdr:cxnSp macro="">
      <xdr:nvCxnSpPr>
        <xdr:cNvPr id="699" name="直線コネクタ 698"/>
        <xdr:cNvCxnSpPr/>
      </xdr:nvCxnSpPr>
      <xdr:spPr>
        <a:xfrm>
          <a:off x="15481300" y="15654880"/>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37418</xdr:rowOff>
    </xdr:from>
    <xdr:to>
      <xdr:col>81</xdr:col>
      <xdr:colOff>50800</xdr:colOff>
      <xdr:row>91</xdr:row>
      <xdr:rowOff>52930</xdr:rowOff>
    </xdr:to>
    <xdr:cxnSp macro="">
      <xdr:nvCxnSpPr>
        <xdr:cNvPr id="702" name="直線コネクタ 701"/>
        <xdr:cNvCxnSpPr/>
      </xdr:nvCxnSpPr>
      <xdr:spPr>
        <a:xfrm>
          <a:off x="14592300" y="1563936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162951</xdr:rowOff>
    </xdr:from>
    <xdr:to>
      <xdr:col>76</xdr:col>
      <xdr:colOff>114300</xdr:colOff>
      <xdr:row>91</xdr:row>
      <xdr:rowOff>37418</xdr:rowOff>
    </xdr:to>
    <xdr:cxnSp macro="">
      <xdr:nvCxnSpPr>
        <xdr:cNvPr id="705" name="直線コネクタ 704"/>
        <xdr:cNvCxnSpPr/>
      </xdr:nvCxnSpPr>
      <xdr:spPr>
        <a:xfrm>
          <a:off x="13703300" y="15593451"/>
          <a:ext cx="8890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151555</xdr:rowOff>
    </xdr:from>
    <xdr:to>
      <xdr:col>71</xdr:col>
      <xdr:colOff>177800</xdr:colOff>
      <xdr:row>90</xdr:row>
      <xdr:rowOff>162951</xdr:rowOff>
    </xdr:to>
    <xdr:cxnSp macro="">
      <xdr:nvCxnSpPr>
        <xdr:cNvPr id="708" name="直線コネクタ 707"/>
        <xdr:cNvCxnSpPr/>
      </xdr:nvCxnSpPr>
      <xdr:spPr>
        <a:xfrm>
          <a:off x="12814300" y="15582055"/>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80769</xdr:rowOff>
    </xdr:from>
    <xdr:to>
      <xdr:col>85</xdr:col>
      <xdr:colOff>177800</xdr:colOff>
      <xdr:row>92</xdr:row>
      <xdr:rowOff>10919</xdr:rowOff>
    </xdr:to>
    <xdr:sp macro="" textlink="">
      <xdr:nvSpPr>
        <xdr:cNvPr id="718" name="楕円 717"/>
        <xdr:cNvSpPr/>
      </xdr:nvSpPr>
      <xdr:spPr>
        <a:xfrm>
          <a:off x="16268700" y="156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103646</xdr:rowOff>
    </xdr:from>
    <xdr:ext cx="534377" cy="259045"/>
    <xdr:sp macro="" textlink="">
      <xdr:nvSpPr>
        <xdr:cNvPr id="719" name="公債費該当値テキスト"/>
        <xdr:cNvSpPr txBox="1"/>
      </xdr:nvSpPr>
      <xdr:spPr>
        <a:xfrm>
          <a:off x="16370300" y="155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2130</xdr:rowOff>
    </xdr:from>
    <xdr:to>
      <xdr:col>81</xdr:col>
      <xdr:colOff>101600</xdr:colOff>
      <xdr:row>91</xdr:row>
      <xdr:rowOff>103730</xdr:rowOff>
    </xdr:to>
    <xdr:sp macro="" textlink="">
      <xdr:nvSpPr>
        <xdr:cNvPr id="720" name="楕円 719"/>
        <xdr:cNvSpPr/>
      </xdr:nvSpPr>
      <xdr:spPr>
        <a:xfrm>
          <a:off x="15430500" y="1560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120257</xdr:rowOff>
    </xdr:from>
    <xdr:ext cx="534377" cy="259045"/>
    <xdr:sp macro="" textlink="">
      <xdr:nvSpPr>
        <xdr:cNvPr id="721" name="テキスト ボックス 720"/>
        <xdr:cNvSpPr txBox="1"/>
      </xdr:nvSpPr>
      <xdr:spPr>
        <a:xfrm>
          <a:off x="15214111" y="153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158068</xdr:rowOff>
    </xdr:from>
    <xdr:to>
      <xdr:col>76</xdr:col>
      <xdr:colOff>165100</xdr:colOff>
      <xdr:row>91</xdr:row>
      <xdr:rowOff>88218</xdr:rowOff>
    </xdr:to>
    <xdr:sp macro="" textlink="">
      <xdr:nvSpPr>
        <xdr:cNvPr id="722" name="楕円 721"/>
        <xdr:cNvSpPr/>
      </xdr:nvSpPr>
      <xdr:spPr>
        <a:xfrm>
          <a:off x="14541500" y="155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104745</xdr:rowOff>
    </xdr:from>
    <xdr:ext cx="534377" cy="259045"/>
    <xdr:sp macro="" textlink="">
      <xdr:nvSpPr>
        <xdr:cNvPr id="723" name="テキスト ボックス 722"/>
        <xdr:cNvSpPr txBox="1"/>
      </xdr:nvSpPr>
      <xdr:spPr>
        <a:xfrm>
          <a:off x="14325111" y="1536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112151</xdr:rowOff>
    </xdr:from>
    <xdr:to>
      <xdr:col>72</xdr:col>
      <xdr:colOff>38100</xdr:colOff>
      <xdr:row>91</xdr:row>
      <xdr:rowOff>42301</xdr:rowOff>
    </xdr:to>
    <xdr:sp macro="" textlink="">
      <xdr:nvSpPr>
        <xdr:cNvPr id="724" name="楕円 723"/>
        <xdr:cNvSpPr/>
      </xdr:nvSpPr>
      <xdr:spPr>
        <a:xfrm>
          <a:off x="13652500" y="155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58828</xdr:rowOff>
    </xdr:from>
    <xdr:ext cx="534377" cy="259045"/>
    <xdr:sp macro="" textlink="">
      <xdr:nvSpPr>
        <xdr:cNvPr id="725" name="テキスト ボックス 724"/>
        <xdr:cNvSpPr txBox="1"/>
      </xdr:nvSpPr>
      <xdr:spPr>
        <a:xfrm>
          <a:off x="13436111" y="153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100755</xdr:rowOff>
    </xdr:from>
    <xdr:to>
      <xdr:col>67</xdr:col>
      <xdr:colOff>101600</xdr:colOff>
      <xdr:row>91</xdr:row>
      <xdr:rowOff>30905</xdr:rowOff>
    </xdr:to>
    <xdr:sp macro="" textlink="">
      <xdr:nvSpPr>
        <xdr:cNvPr id="726" name="楕円 725"/>
        <xdr:cNvSpPr/>
      </xdr:nvSpPr>
      <xdr:spPr>
        <a:xfrm>
          <a:off x="12763500" y="155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47432</xdr:rowOff>
    </xdr:from>
    <xdr:ext cx="534377" cy="259045"/>
    <xdr:sp macro="" textlink="">
      <xdr:nvSpPr>
        <xdr:cNvPr id="727" name="テキスト ボックス 726"/>
        <xdr:cNvSpPr txBox="1"/>
      </xdr:nvSpPr>
      <xdr:spPr>
        <a:xfrm>
          <a:off x="12547111" y="15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類似団体平均と比べると「公債費」、「農林水産業費」において、住民一人当たりのコストが特に高くなっている。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「公債費」が高い要因としては、過去の大型プロジェクト事業分の起債償還や合併特例債の償還が続くことが挙げられ、今後、宮崎市中期財政計画（期間：平成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年度）に基づき市全体として地方債の計画的な償還と起債の抑制により、市債残高の圧縮に努めいていく。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「農林水産業費」が高い要因としては、本市の特色である農林水産業を中心とした「ブランド力」の向上に重点的に取組んでいることが挙げられる。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「民生費」の伸びについては、全国的な傾向である。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歳入歳出ともに平成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年度と比較して減となっているが、歳入の減が歳出より大きかったことから収支が悪化し、また翌年度に繰り越すべき財源も増となったことにより、実施収支額は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ポイント悪化した。一方、財政調整基金残高は基金取崩し額を平成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年度から減額（▲</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億円）したことにより、</a:t>
          </a:r>
          <a:r>
            <a:rPr kumimoji="1" lang="en-US" altLang="ja-JP" sz="1400">
              <a:latin typeface="ＭＳ ゴシック" pitchFamily="49" charset="-128"/>
              <a:ea typeface="ＭＳ ゴシック" pitchFamily="49" charset="-128"/>
            </a:rPr>
            <a:t>0.89</a:t>
          </a:r>
          <a:r>
            <a:rPr kumimoji="1" lang="ja-JP" altLang="en-US" sz="1400">
              <a:latin typeface="ＭＳ ゴシック" pitchFamily="49" charset="-128"/>
              <a:ea typeface="ＭＳ ゴシック" pitchFamily="49" charset="-128"/>
            </a:rPr>
            <a:t>ポイント改善した。その結果、実質単年度収支は</a:t>
          </a:r>
          <a:r>
            <a:rPr kumimoji="1" lang="en-US" altLang="ja-JP" sz="1400">
              <a:latin typeface="ＭＳ ゴシック" pitchFamily="49" charset="-128"/>
              <a:ea typeface="ＭＳ ゴシック" pitchFamily="49" charset="-128"/>
            </a:rPr>
            <a:t>1.75</a:t>
          </a:r>
          <a:r>
            <a:rPr kumimoji="1" lang="ja-JP" altLang="en-US" sz="1400">
              <a:latin typeface="ＭＳ ゴシック" pitchFamily="49" charset="-128"/>
              <a:ea typeface="ＭＳ ゴシック" pitchFamily="49" charset="-128"/>
            </a:rPr>
            <a:t>ポイント改善した。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宮崎県宮崎市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全ての会計において黒字であり、全体として健全な財政運営が行われていると考えるが、今後も引き続き適正な財政運営に努める。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165220474</v>
      </c>
      <c r="BO4" s="372"/>
      <c r="BP4" s="372"/>
      <c r="BQ4" s="372"/>
      <c r="BR4" s="372"/>
      <c r="BS4" s="372"/>
      <c r="BT4" s="372"/>
      <c r="BU4" s="373"/>
      <c r="BV4" s="371">
        <v>165595481</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v>
      </c>
      <c r="CU4" s="378"/>
      <c r="CV4" s="378"/>
      <c r="CW4" s="378"/>
      <c r="CX4" s="378"/>
      <c r="CY4" s="378"/>
      <c r="CZ4" s="378"/>
      <c r="DA4" s="379"/>
      <c r="DB4" s="377">
        <v>3.3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161927595</v>
      </c>
      <c r="BO5" s="409"/>
      <c r="BP5" s="409"/>
      <c r="BQ5" s="409"/>
      <c r="BR5" s="409"/>
      <c r="BS5" s="409"/>
      <c r="BT5" s="409"/>
      <c r="BU5" s="410"/>
      <c r="BV5" s="408">
        <v>162143740</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89.9</v>
      </c>
      <c r="CU5" s="406"/>
      <c r="CV5" s="406"/>
      <c r="CW5" s="406"/>
      <c r="CX5" s="406"/>
      <c r="CY5" s="406"/>
      <c r="CZ5" s="406"/>
      <c r="DA5" s="407"/>
      <c r="DB5" s="405">
        <v>93.2</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3292879</v>
      </c>
      <c r="BO6" s="409"/>
      <c r="BP6" s="409"/>
      <c r="BQ6" s="409"/>
      <c r="BR6" s="409"/>
      <c r="BS6" s="409"/>
      <c r="BT6" s="409"/>
      <c r="BU6" s="410"/>
      <c r="BV6" s="408">
        <v>3451741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96.6</v>
      </c>
      <c r="CU6" s="446"/>
      <c r="CV6" s="446"/>
      <c r="CW6" s="446"/>
      <c r="CX6" s="446"/>
      <c r="CY6" s="446"/>
      <c r="CZ6" s="446"/>
      <c r="DA6" s="447"/>
      <c r="DB6" s="445">
        <v>99.5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583958</v>
      </c>
      <c r="BO7" s="409"/>
      <c r="BP7" s="409"/>
      <c r="BQ7" s="409"/>
      <c r="BR7" s="409"/>
      <c r="BS7" s="409"/>
      <c r="BT7" s="409"/>
      <c r="BU7" s="410"/>
      <c r="BV7" s="408">
        <v>510859</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90966540</v>
      </c>
      <c r="CU7" s="409"/>
      <c r="CV7" s="409"/>
      <c r="CW7" s="409"/>
      <c r="CX7" s="409"/>
      <c r="CY7" s="409"/>
      <c r="CZ7" s="409"/>
      <c r="DA7" s="410"/>
      <c r="DB7" s="408">
        <v>89575466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2708921</v>
      </c>
      <c r="BO8" s="409"/>
      <c r="BP8" s="409"/>
      <c r="BQ8" s="409"/>
      <c r="BR8" s="409"/>
      <c r="BS8" s="409"/>
      <c r="BT8" s="409"/>
      <c r="BU8" s="410"/>
      <c r="BV8" s="408">
        <v>2940882</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0.67</v>
      </c>
      <c r="CU8" s="449"/>
      <c r="CV8" s="449"/>
      <c r="CW8" s="449"/>
      <c r="CX8" s="449"/>
      <c r="CY8" s="449"/>
      <c r="CZ8" s="449"/>
      <c r="DA8" s="450"/>
      <c r="DB8" s="448">
        <v>0.65</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401138</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103</v>
      </c>
      <c r="AV9" s="441"/>
      <c r="AW9" s="441"/>
      <c r="AX9" s="441"/>
      <c r="AY9" s="442" t="s">
        <v>110</v>
      </c>
      <c r="AZ9" s="443"/>
      <c r="BA9" s="443"/>
      <c r="BB9" s="443"/>
      <c r="BC9" s="443"/>
      <c r="BD9" s="443"/>
      <c r="BE9" s="443"/>
      <c r="BF9" s="443"/>
      <c r="BG9" s="443"/>
      <c r="BH9" s="443"/>
      <c r="BI9" s="443"/>
      <c r="BJ9" s="443"/>
      <c r="BK9" s="443"/>
      <c r="BL9" s="443"/>
      <c r="BM9" s="444"/>
      <c r="BN9" s="408">
        <v>-231961</v>
      </c>
      <c r="BO9" s="409"/>
      <c r="BP9" s="409"/>
      <c r="BQ9" s="409"/>
      <c r="BR9" s="409"/>
      <c r="BS9" s="409"/>
      <c r="BT9" s="409"/>
      <c r="BU9" s="410"/>
      <c r="BV9" s="408">
        <v>-438556</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19.899999999999999</v>
      </c>
      <c r="CU9" s="406"/>
      <c r="CV9" s="406"/>
      <c r="CW9" s="406"/>
      <c r="CX9" s="406"/>
      <c r="CY9" s="406"/>
      <c r="CZ9" s="406"/>
      <c r="DA9" s="407"/>
      <c r="DB9" s="405">
        <v>21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400583</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103</v>
      </c>
      <c r="AV10" s="441"/>
      <c r="AW10" s="441"/>
      <c r="AX10" s="441"/>
      <c r="AY10" s="442" t="s">
        <v>114</v>
      </c>
      <c r="AZ10" s="443"/>
      <c r="BA10" s="443"/>
      <c r="BB10" s="443"/>
      <c r="BC10" s="443"/>
      <c r="BD10" s="443"/>
      <c r="BE10" s="443"/>
      <c r="BF10" s="443"/>
      <c r="BG10" s="443"/>
      <c r="BH10" s="443"/>
      <c r="BI10" s="443"/>
      <c r="BJ10" s="443"/>
      <c r="BK10" s="443"/>
      <c r="BL10" s="443"/>
      <c r="BM10" s="444"/>
      <c r="BN10" s="408">
        <v>49331</v>
      </c>
      <c r="BO10" s="409"/>
      <c r="BP10" s="409"/>
      <c r="BQ10" s="409"/>
      <c r="BR10" s="409"/>
      <c r="BS10" s="409"/>
      <c r="BT10" s="409"/>
      <c r="BU10" s="410"/>
      <c r="BV10" s="408">
        <v>56734</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103</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404017</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594000</v>
      </c>
      <c r="BO12" s="409"/>
      <c r="BP12" s="409"/>
      <c r="BQ12" s="409"/>
      <c r="BR12" s="409"/>
      <c r="BS12" s="409"/>
      <c r="BT12" s="409"/>
      <c r="BU12" s="410"/>
      <c r="BV12" s="408">
        <v>1950000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401991</v>
      </c>
      <c r="S13" s="490"/>
      <c r="T13" s="490"/>
      <c r="U13" s="490"/>
      <c r="V13" s="491"/>
      <c r="W13" s="424" t="s">
        <v>133</v>
      </c>
      <c r="X13" s="425"/>
      <c r="Y13" s="425"/>
      <c r="Z13" s="425"/>
      <c r="AA13" s="425"/>
      <c r="AB13" s="415"/>
      <c r="AC13" s="459">
        <v>9661</v>
      </c>
      <c r="AD13" s="460"/>
      <c r="AE13" s="460"/>
      <c r="AF13" s="460"/>
      <c r="AG13" s="499"/>
      <c r="AH13" s="459">
        <v>9614</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-776630</v>
      </c>
      <c r="BO13" s="409"/>
      <c r="BP13" s="409"/>
      <c r="BQ13" s="409"/>
      <c r="BR13" s="409"/>
      <c r="BS13" s="409"/>
      <c r="BT13" s="409"/>
      <c r="BU13" s="410"/>
      <c r="BV13" s="408">
        <v>-2331822</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7.9</v>
      </c>
      <c r="CU13" s="406"/>
      <c r="CV13" s="406"/>
      <c r="CW13" s="406"/>
      <c r="CX13" s="406"/>
      <c r="CY13" s="406"/>
      <c r="CZ13" s="406"/>
      <c r="DA13" s="407"/>
      <c r="DB13" s="405">
        <v>8.8000000000000007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404375</v>
      </c>
      <c r="S14" s="490"/>
      <c r="T14" s="490"/>
      <c r="U14" s="490"/>
      <c r="V14" s="491"/>
      <c r="W14" s="398"/>
      <c r="X14" s="399"/>
      <c r="Y14" s="399"/>
      <c r="Z14" s="399"/>
      <c r="AA14" s="399"/>
      <c r="AB14" s="388"/>
      <c r="AC14" s="492">
        <v>5.4</v>
      </c>
      <c r="AD14" s="493"/>
      <c r="AE14" s="493"/>
      <c r="AF14" s="493"/>
      <c r="AG14" s="494"/>
      <c r="AH14" s="492">
        <v>5.4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51.7</v>
      </c>
      <c r="CU14" s="504"/>
      <c r="CV14" s="504"/>
      <c r="CW14" s="504"/>
      <c r="CX14" s="504"/>
      <c r="CY14" s="504"/>
      <c r="CZ14" s="504"/>
      <c r="DA14" s="505"/>
      <c r="DB14" s="503">
        <v>55.9</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402570</v>
      </c>
      <c r="S15" s="490"/>
      <c r="T15" s="490"/>
      <c r="U15" s="490"/>
      <c r="V15" s="491"/>
      <c r="W15" s="424" t="s">
        <v>141</v>
      </c>
      <c r="X15" s="425"/>
      <c r="Y15" s="425"/>
      <c r="Z15" s="425"/>
      <c r="AA15" s="425"/>
      <c r="AB15" s="415"/>
      <c r="AC15" s="459">
        <v>28871</v>
      </c>
      <c r="AD15" s="460"/>
      <c r="AE15" s="460"/>
      <c r="AF15" s="460"/>
      <c r="AG15" s="499"/>
      <c r="AH15" s="459">
        <v>29161</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46667645</v>
      </c>
      <c r="BO15" s="372"/>
      <c r="BP15" s="372"/>
      <c r="BQ15" s="372"/>
      <c r="BR15" s="372"/>
      <c r="BS15" s="372"/>
      <c r="BT15" s="372"/>
      <c r="BU15" s="373"/>
      <c r="BV15" s="371">
        <v>46609674</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16</v>
      </c>
      <c r="AD16" s="493"/>
      <c r="AE16" s="493"/>
      <c r="AF16" s="493"/>
      <c r="AG16" s="494"/>
      <c r="AH16" s="492">
        <v>16.5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70117204</v>
      </c>
      <c r="BO16" s="409"/>
      <c r="BP16" s="409"/>
      <c r="BQ16" s="409"/>
      <c r="BR16" s="409"/>
      <c r="BS16" s="409"/>
      <c r="BT16" s="409"/>
      <c r="BU16" s="410"/>
      <c r="BV16" s="408">
        <v>69098603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141376</v>
      </c>
      <c r="AD17" s="460"/>
      <c r="AE17" s="460"/>
      <c r="AF17" s="460"/>
      <c r="AG17" s="499"/>
      <c r="AH17" s="459">
        <v>138209</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59656008</v>
      </c>
      <c r="BO17" s="409"/>
      <c r="BP17" s="409"/>
      <c r="BQ17" s="409"/>
      <c r="BR17" s="409"/>
      <c r="BS17" s="409"/>
      <c r="BT17" s="409"/>
      <c r="BU17" s="410"/>
      <c r="BV17" s="408">
        <v>59569095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643.66999999999996</v>
      </c>
      <c r="M18" s="521"/>
      <c r="N18" s="521"/>
      <c r="O18" s="521"/>
      <c r="P18" s="521"/>
      <c r="Q18" s="521"/>
      <c r="R18" s="522"/>
      <c r="S18" s="522"/>
      <c r="T18" s="522"/>
      <c r="U18" s="522"/>
      <c r="V18" s="523"/>
      <c r="W18" s="426"/>
      <c r="X18" s="427"/>
      <c r="Y18" s="427"/>
      <c r="Z18" s="427"/>
      <c r="AA18" s="427"/>
      <c r="AB18" s="418"/>
      <c r="AC18" s="524">
        <v>78.599999999999994</v>
      </c>
      <c r="AD18" s="525"/>
      <c r="AE18" s="525"/>
      <c r="AF18" s="525"/>
      <c r="AG18" s="526"/>
      <c r="AH18" s="524">
        <v>78.099999999999994</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82704020</v>
      </c>
      <c r="BO18" s="409"/>
      <c r="BP18" s="409"/>
      <c r="BQ18" s="409"/>
      <c r="BR18" s="409"/>
      <c r="BS18" s="409"/>
      <c r="BT18" s="409"/>
      <c r="BU18" s="410"/>
      <c r="BV18" s="408">
        <v>83788823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623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99874679</v>
      </c>
      <c r="BO19" s="409"/>
      <c r="BP19" s="409"/>
      <c r="BQ19" s="409"/>
      <c r="BR19" s="409"/>
      <c r="BS19" s="409"/>
      <c r="BT19" s="409"/>
      <c r="BU19" s="410"/>
      <c r="BV19" s="408">
        <v>99147458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175408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185363366</v>
      </c>
      <c r="BO23" s="409"/>
      <c r="BP23" s="409"/>
      <c r="BQ23" s="409"/>
      <c r="BR23" s="409"/>
      <c r="BS23" s="409"/>
      <c r="BT23" s="409"/>
      <c r="BU23" s="410"/>
      <c r="BV23" s="408">
        <v>189910673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10530</v>
      </c>
      <c r="R24" s="460"/>
      <c r="S24" s="460"/>
      <c r="T24" s="460"/>
      <c r="U24" s="460"/>
      <c r="V24" s="499"/>
      <c r="W24" s="558"/>
      <c r="X24" s="546"/>
      <c r="Y24" s="547"/>
      <c r="Z24" s="458" t="s">
        <v>165</v>
      </c>
      <c r="AA24" s="438"/>
      <c r="AB24" s="438"/>
      <c r="AC24" s="438"/>
      <c r="AD24" s="438"/>
      <c r="AE24" s="438"/>
      <c r="AF24" s="438"/>
      <c r="AG24" s="439"/>
      <c r="AH24" s="459">
        <v>2107</v>
      </c>
      <c r="AI24" s="460"/>
      <c r="AJ24" s="460"/>
      <c r="AK24" s="460"/>
      <c r="AL24" s="499"/>
      <c r="AM24" s="459">
        <v>6597017</v>
      </c>
      <c r="AN24" s="460"/>
      <c r="AO24" s="460"/>
      <c r="AP24" s="460"/>
      <c r="AQ24" s="460"/>
      <c r="AR24" s="499"/>
      <c r="AS24" s="459">
        <v>3131</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32011939</v>
      </c>
      <c r="BO24" s="409"/>
      <c r="BP24" s="409"/>
      <c r="BQ24" s="409"/>
      <c r="BR24" s="409"/>
      <c r="BS24" s="409"/>
      <c r="BT24" s="409"/>
      <c r="BU24" s="410"/>
      <c r="BV24" s="408">
        <v>38115681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2</v>
      </c>
      <c r="M25" s="460"/>
      <c r="N25" s="460"/>
      <c r="O25" s="460"/>
      <c r="P25" s="499"/>
      <c r="Q25" s="459">
        <v>8400</v>
      </c>
      <c r="R25" s="460"/>
      <c r="S25" s="460"/>
      <c r="T25" s="460"/>
      <c r="U25" s="460"/>
      <c r="V25" s="499"/>
      <c r="W25" s="558"/>
      <c r="X25" s="546"/>
      <c r="Y25" s="547"/>
      <c r="Z25" s="458" t="s">
        <v>168</v>
      </c>
      <c r="AA25" s="438"/>
      <c r="AB25" s="438"/>
      <c r="AC25" s="438"/>
      <c r="AD25" s="438"/>
      <c r="AE25" s="438"/>
      <c r="AF25" s="438"/>
      <c r="AG25" s="439"/>
      <c r="AH25" s="459">
        <v>331</v>
      </c>
      <c r="AI25" s="460"/>
      <c r="AJ25" s="460"/>
      <c r="AK25" s="460"/>
      <c r="AL25" s="499"/>
      <c r="AM25" s="459">
        <v>930441</v>
      </c>
      <c r="AN25" s="460"/>
      <c r="AO25" s="460"/>
      <c r="AP25" s="460"/>
      <c r="AQ25" s="460"/>
      <c r="AR25" s="499"/>
      <c r="AS25" s="459">
        <v>2811</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28065674</v>
      </c>
      <c r="BO25" s="372"/>
      <c r="BP25" s="372"/>
      <c r="BQ25" s="372"/>
      <c r="BR25" s="372"/>
      <c r="BS25" s="372"/>
      <c r="BT25" s="372"/>
      <c r="BU25" s="373"/>
      <c r="BV25" s="371">
        <v>34265085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7130</v>
      </c>
      <c r="R26" s="460"/>
      <c r="S26" s="460"/>
      <c r="T26" s="460"/>
      <c r="U26" s="460"/>
      <c r="V26" s="499"/>
      <c r="W26" s="558"/>
      <c r="X26" s="546"/>
      <c r="Y26" s="547"/>
      <c r="Z26" s="458" t="s">
        <v>171</v>
      </c>
      <c r="AA26" s="568"/>
      <c r="AB26" s="568"/>
      <c r="AC26" s="568"/>
      <c r="AD26" s="568"/>
      <c r="AE26" s="568"/>
      <c r="AF26" s="568"/>
      <c r="AG26" s="569"/>
      <c r="AH26" s="459">
        <v>98</v>
      </c>
      <c r="AI26" s="460"/>
      <c r="AJ26" s="460"/>
      <c r="AK26" s="460"/>
      <c r="AL26" s="499"/>
      <c r="AM26" s="459">
        <v>375046</v>
      </c>
      <c r="AN26" s="460"/>
      <c r="AO26" s="460"/>
      <c r="AP26" s="460"/>
      <c r="AQ26" s="460"/>
      <c r="AR26" s="499"/>
      <c r="AS26" s="459">
        <v>3827</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6960</v>
      </c>
      <c r="R27" s="460"/>
      <c r="S27" s="460"/>
      <c r="T27" s="460"/>
      <c r="U27" s="460"/>
      <c r="V27" s="499"/>
      <c r="W27" s="558"/>
      <c r="X27" s="546"/>
      <c r="Y27" s="547"/>
      <c r="Z27" s="458" t="s">
        <v>174</v>
      </c>
      <c r="AA27" s="438"/>
      <c r="AB27" s="438"/>
      <c r="AC27" s="438"/>
      <c r="AD27" s="438"/>
      <c r="AE27" s="438"/>
      <c r="AF27" s="438"/>
      <c r="AG27" s="439"/>
      <c r="AH27" s="459">
        <v>24</v>
      </c>
      <c r="AI27" s="460"/>
      <c r="AJ27" s="460"/>
      <c r="AK27" s="460"/>
      <c r="AL27" s="499"/>
      <c r="AM27" s="459">
        <v>86680</v>
      </c>
      <c r="AN27" s="460"/>
      <c r="AO27" s="460"/>
      <c r="AP27" s="460"/>
      <c r="AQ27" s="460"/>
      <c r="AR27" s="499"/>
      <c r="AS27" s="459">
        <v>3612</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3500000</v>
      </c>
      <c r="BO27" s="582"/>
      <c r="BP27" s="582"/>
      <c r="BQ27" s="582"/>
      <c r="BR27" s="582"/>
      <c r="BS27" s="582"/>
      <c r="BT27" s="582"/>
      <c r="BU27" s="583"/>
      <c r="BV27" s="581">
        <v>3500000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6250</v>
      </c>
      <c r="R28" s="460"/>
      <c r="S28" s="460"/>
      <c r="T28" s="460"/>
      <c r="U28" s="460"/>
      <c r="V28" s="499"/>
      <c r="W28" s="558"/>
      <c r="X28" s="546"/>
      <c r="Y28" s="547"/>
      <c r="Z28" s="458" t="s">
        <v>177</v>
      </c>
      <c r="AA28" s="438"/>
      <c r="AB28" s="438"/>
      <c r="AC28" s="438"/>
      <c r="AD28" s="438"/>
      <c r="AE28" s="438"/>
      <c r="AF28" s="438"/>
      <c r="AG28" s="439"/>
      <c r="AH28" s="459" t="s">
        <v>131</v>
      </c>
      <c r="AI28" s="460"/>
      <c r="AJ28" s="460"/>
      <c r="AK28" s="460"/>
      <c r="AL28" s="499"/>
      <c r="AM28" s="459" t="s">
        <v>131</v>
      </c>
      <c r="AN28" s="460"/>
      <c r="AO28" s="460"/>
      <c r="AP28" s="460"/>
      <c r="AQ28" s="460"/>
      <c r="AR28" s="499"/>
      <c r="AS28" s="459" t="s">
        <v>131</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10452547</v>
      </c>
      <c r="BO28" s="372"/>
      <c r="BP28" s="372"/>
      <c r="BQ28" s="372"/>
      <c r="BR28" s="372"/>
      <c r="BS28" s="372"/>
      <c r="BT28" s="372"/>
      <c r="BU28" s="373"/>
      <c r="BV28" s="371">
        <v>9497216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38</v>
      </c>
      <c r="M29" s="460"/>
      <c r="N29" s="460"/>
      <c r="O29" s="460"/>
      <c r="P29" s="499"/>
      <c r="Q29" s="459">
        <v>5830</v>
      </c>
      <c r="R29" s="460"/>
      <c r="S29" s="460"/>
      <c r="T29" s="460"/>
      <c r="U29" s="460"/>
      <c r="V29" s="499"/>
      <c r="W29" s="559"/>
      <c r="X29" s="560"/>
      <c r="Y29" s="561"/>
      <c r="Z29" s="458" t="s">
        <v>180</v>
      </c>
      <c r="AA29" s="438"/>
      <c r="AB29" s="438"/>
      <c r="AC29" s="438"/>
      <c r="AD29" s="438"/>
      <c r="AE29" s="438"/>
      <c r="AF29" s="438"/>
      <c r="AG29" s="439"/>
      <c r="AH29" s="459">
        <v>2131</v>
      </c>
      <c r="AI29" s="460"/>
      <c r="AJ29" s="460"/>
      <c r="AK29" s="460"/>
      <c r="AL29" s="499"/>
      <c r="AM29" s="459">
        <v>6683697</v>
      </c>
      <c r="AN29" s="460"/>
      <c r="AO29" s="460"/>
      <c r="AP29" s="460"/>
      <c r="AQ29" s="460"/>
      <c r="AR29" s="499"/>
      <c r="AS29" s="459">
        <v>3136</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8580069</v>
      </c>
      <c r="BO29" s="409"/>
      <c r="BP29" s="409"/>
      <c r="BQ29" s="409"/>
      <c r="BR29" s="409"/>
      <c r="BS29" s="409"/>
      <c r="BT29" s="409"/>
      <c r="BU29" s="410"/>
      <c r="BV29" s="408">
        <v>7519817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100.1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13630793</v>
      </c>
      <c r="BO30" s="582"/>
      <c r="BP30" s="582"/>
      <c r="BQ30" s="582"/>
      <c r="BR30" s="582"/>
      <c r="BS30" s="582"/>
      <c r="BT30" s="582"/>
      <c r="BU30" s="583"/>
      <c r="BV30" s="581">
        <v>14402470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189</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195</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7</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10</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15</v>
      </c>
      <c r="BF34" s="594"/>
      <c r="BG34" s="595" t="str">
        <f>IF('各会計、関係団体の財政状況及び健全化判断比率'!B36="","",'各会計、関係団体の財政状況及び健全化判断比率'!B36)</f>
        <v>卸売市場特別会計</v>
      </c>
      <c r="BH34" s="595"/>
      <c r="BI34" s="595"/>
      <c r="BJ34" s="595"/>
      <c r="BK34" s="595"/>
      <c r="BL34" s="595"/>
      <c r="BM34" s="595"/>
      <c r="BN34" s="595"/>
      <c r="BO34" s="595"/>
      <c r="BP34" s="595"/>
      <c r="BQ34" s="595"/>
      <c r="BR34" s="595"/>
      <c r="BS34" s="595"/>
      <c r="BT34" s="595"/>
      <c r="BU34" s="595"/>
      <c r="BV34" s="193"/>
      <c r="BW34" s="594">
        <f>IF(BY34="","",MAX(C34:D43,U34:V43,AM34:AN43,BE34:BF43)+1)</f>
        <v>18</v>
      </c>
      <c r="BX34" s="594"/>
      <c r="BY34" s="595" t="str">
        <f>IF('各会計、関係団体の財政状況及び健全化判断比率'!B68="","",'各会計、関係団体の財政状況及び健全化判断比率'!B68)</f>
        <v>宮崎県中部地区衛生組合（一般会計）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24</v>
      </c>
      <c r="CP34" s="594"/>
      <c r="CQ34" s="595" t="str">
        <f>IF('各会計、関係団体の財政状況及び健全化判断比率'!BS7="","",'各会計、関係団体の財政状況及び健全化判断比率'!BS7)</f>
        <v>宮崎市体育協会</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公営住宅建設資金特別会計</v>
      </c>
      <c r="F35" s="595"/>
      <c r="G35" s="595"/>
      <c r="H35" s="595"/>
      <c r="I35" s="595"/>
      <c r="J35" s="595"/>
      <c r="K35" s="595"/>
      <c r="L35" s="595"/>
      <c r="M35" s="595"/>
      <c r="N35" s="595"/>
      <c r="O35" s="595"/>
      <c r="P35" s="595"/>
      <c r="Q35" s="595"/>
      <c r="R35" s="595"/>
      <c r="S35" s="595"/>
      <c r="T35" s="193"/>
      <c r="U35" s="594">
        <f>IF(W35="","",U34+1)</f>
        <v>8</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f t="shared" ref="AM35:AM43" si="0">IF(AO35="","",AM34+1)</f>
        <v>11</v>
      </c>
      <c r="AN35" s="594"/>
      <c r="AO35" s="595" t="str">
        <f>IF('各会計、関係団体の財政状況及び健全化判断比率'!B32="","",'各会計、関係団体の財政状況及び健全化判断比率'!B32)</f>
        <v>工業用水道事業会計</v>
      </c>
      <c r="AP35" s="595"/>
      <c r="AQ35" s="595"/>
      <c r="AR35" s="595"/>
      <c r="AS35" s="595"/>
      <c r="AT35" s="595"/>
      <c r="AU35" s="595"/>
      <c r="AV35" s="595"/>
      <c r="AW35" s="595"/>
      <c r="AX35" s="595"/>
      <c r="AY35" s="595"/>
      <c r="AZ35" s="595"/>
      <c r="BA35" s="595"/>
      <c r="BB35" s="595"/>
      <c r="BC35" s="595"/>
      <c r="BD35" s="193"/>
      <c r="BE35" s="594">
        <f t="shared" ref="BE35:BE43" si="1">IF(BG35="","",BE34+1)</f>
        <v>16</v>
      </c>
      <c r="BF35" s="594"/>
      <c r="BG35" s="595" t="str">
        <f>IF('各会計、関係団体の財政状況及び健全化判断比率'!B37="","",'各会計、関係団体の財政状況及び健全化判断比率'!B37)</f>
        <v>公設合併処理浄化槽事業特別会計</v>
      </c>
      <c r="BH35" s="595"/>
      <c r="BI35" s="595"/>
      <c r="BJ35" s="595"/>
      <c r="BK35" s="595"/>
      <c r="BL35" s="595"/>
      <c r="BM35" s="595"/>
      <c r="BN35" s="595"/>
      <c r="BO35" s="595"/>
      <c r="BP35" s="595"/>
      <c r="BQ35" s="595"/>
      <c r="BR35" s="595"/>
      <c r="BS35" s="595"/>
      <c r="BT35" s="595"/>
      <c r="BU35" s="595"/>
      <c r="BV35" s="193"/>
      <c r="BW35" s="594">
        <f t="shared" ref="BW35:BW43" si="2">IF(BY35="","",BW34+1)</f>
        <v>19</v>
      </c>
      <c r="BX35" s="594"/>
      <c r="BY35" s="595" t="str">
        <f>IF('各会計、関係団体の財政状況及び健全化判断比率'!B69="","",'各会計、関係団体の財政状況及び健全化判断比率'!B69)</f>
        <v>宮崎県市町村総合事務組合（一般会計）</v>
      </c>
      <c r="BZ35" s="595"/>
      <c r="CA35" s="595"/>
      <c r="CB35" s="595"/>
      <c r="CC35" s="595"/>
      <c r="CD35" s="595"/>
      <c r="CE35" s="595"/>
      <c r="CF35" s="595"/>
      <c r="CG35" s="595"/>
      <c r="CH35" s="595"/>
      <c r="CI35" s="595"/>
      <c r="CJ35" s="595"/>
      <c r="CK35" s="595"/>
      <c r="CL35" s="595"/>
      <c r="CM35" s="595"/>
      <c r="CN35" s="193"/>
      <c r="CO35" s="594">
        <f t="shared" ref="CO35:CO43" si="3">IF(CQ35="","",CO34+1)</f>
        <v>25</v>
      </c>
      <c r="CP35" s="594"/>
      <c r="CQ35" s="595" t="str">
        <f>IF('各会計、関係団体の財政状況及び健全化判断比率'!BS8="","",'各会計、関係団体の財政状況及び健全化判断比率'!BS8)</f>
        <v>宮崎文化振興協会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公園墓地特別会計</v>
      </c>
      <c r="F36" s="595"/>
      <c r="G36" s="595"/>
      <c r="H36" s="595"/>
      <c r="I36" s="595"/>
      <c r="J36" s="595"/>
      <c r="K36" s="595"/>
      <c r="L36" s="595"/>
      <c r="M36" s="595"/>
      <c r="N36" s="595"/>
      <c r="O36" s="595"/>
      <c r="P36" s="595"/>
      <c r="Q36" s="595"/>
      <c r="R36" s="595"/>
      <c r="S36" s="595"/>
      <c r="T36" s="193"/>
      <c r="U36" s="594">
        <f t="shared" ref="U36:U43" si="4">IF(W36="","",U35+1)</f>
        <v>9</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f t="shared" si="0"/>
        <v>12</v>
      </c>
      <c r="AN36" s="594"/>
      <c r="AO36" s="595" t="str">
        <f>IF('各会計、関係団体の財政状況及び健全化判断比率'!B33="","",'各会計、関係団体の財政状況及び健全化判断比率'!B33)</f>
        <v>公共下水道事業会計</v>
      </c>
      <c r="AP36" s="595"/>
      <c r="AQ36" s="595"/>
      <c r="AR36" s="595"/>
      <c r="AS36" s="595"/>
      <c r="AT36" s="595"/>
      <c r="AU36" s="595"/>
      <c r="AV36" s="595"/>
      <c r="AW36" s="595"/>
      <c r="AX36" s="595"/>
      <c r="AY36" s="595"/>
      <c r="AZ36" s="595"/>
      <c r="BA36" s="595"/>
      <c r="BB36" s="595"/>
      <c r="BC36" s="595"/>
      <c r="BD36" s="193"/>
      <c r="BE36" s="594">
        <f t="shared" si="1"/>
        <v>17</v>
      </c>
      <c r="BF36" s="594"/>
      <c r="BG36" s="595" t="str">
        <f>IF('各会計、関係団体の財政状況及び健全化判断比率'!B38="","",'各会計、関係団体の財政状況及び健全化判断比率'!B38)</f>
        <v>宅地造成事業特別会計</v>
      </c>
      <c r="BH36" s="595"/>
      <c r="BI36" s="595"/>
      <c r="BJ36" s="595"/>
      <c r="BK36" s="595"/>
      <c r="BL36" s="595"/>
      <c r="BM36" s="595"/>
      <c r="BN36" s="595"/>
      <c r="BO36" s="595"/>
      <c r="BP36" s="595"/>
      <c r="BQ36" s="595"/>
      <c r="BR36" s="595"/>
      <c r="BS36" s="595"/>
      <c r="BT36" s="595"/>
      <c r="BU36" s="595"/>
      <c r="BV36" s="193"/>
      <c r="BW36" s="594">
        <f t="shared" si="2"/>
        <v>20</v>
      </c>
      <c r="BX36" s="594"/>
      <c r="BY36" s="595" t="str">
        <f>IF('各会計、関係団体の財政状況及び健全化判断比率'!B70="","",'各会計、関係団体の財政状況及び健全化判断比率'!B70)</f>
        <v>宮崎県市町村総合事務組合（市町村交通災害共済事業特別会計）</v>
      </c>
      <c r="BZ36" s="595"/>
      <c r="CA36" s="595"/>
      <c r="CB36" s="595"/>
      <c r="CC36" s="595"/>
      <c r="CD36" s="595"/>
      <c r="CE36" s="595"/>
      <c r="CF36" s="595"/>
      <c r="CG36" s="595"/>
      <c r="CH36" s="595"/>
      <c r="CI36" s="595"/>
      <c r="CJ36" s="595"/>
      <c r="CK36" s="595"/>
      <c r="CL36" s="595"/>
      <c r="CM36" s="595"/>
      <c r="CN36" s="193"/>
      <c r="CO36" s="594">
        <f t="shared" si="3"/>
        <v>26</v>
      </c>
      <c r="CP36" s="594"/>
      <c r="CQ36" s="595" t="str">
        <f>IF('各会計、関係団体の財政状況及び健全化判断比率'!BS9="","",'各会計、関係団体の財政状況及び健全化判断比率'!BS9)</f>
        <v>宮崎市中央市場水産物精算株式会社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用地取得特別会計</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f t="shared" si="0"/>
        <v>13</v>
      </c>
      <c r="AN37" s="594"/>
      <c r="AO37" s="595" t="str">
        <f>IF('各会計、関係団体の財政状況及び健全化判断比率'!B34="","",'各会計、関係団体の財政状況及び健全化判断比率'!B34)</f>
        <v>農業集落排水事業会計</v>
      </c>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21</v>
      </c>
      <c r="BX37" s="594"/>
      <c r="BY37" s="595" t="str">
        <f>IF('各会計、関係団体の財政状況及び健全化判断比率'!B71="","",'各会計、関係団体の財政状況及び健全化判断比率'!B71)</f>
        <v>宮崎県後期高齢者医療広域連合（一般会計）</v>
      </c>
      <c r="BZ37" s="595"/>
      <c r="CA37" s="595"/>
      <c r="CB37" s="595"/>
      <c r="CC37" s="595"/>
      <c r="CD37" s="595"/>
      <c r="CE37" s="595"/>
      <c r="CF37" s="595"/>
      <c r="CG37" s="595"/>
      <c r="CH37" s="595"/>
      <c r="CI37" s="595"/>
      <c r="CJ37" s="595"/>
      <c r="CK37" s="595"/>
      <c r="CL37" s="595"/>
      <c r="CM37" s="595"/>
      <c r="CN37" s="193"/>
      <c r="CO37" s="594">
        <f t="shared" si="3"/>
        <v>27</v>
      </c>
      <c r="CP37" s="594"/>
      <c r="CQ37" s="595" t="str">
        <f>IF('各会計、関係団体の財政状況及び健全化判断比率'!BS10="","",'各会計、関係団体の財政状況及び健全化判断比率'!BS10)</f>
        <v>宮崎市中央市場精算株式会社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f t="shared" ref="C38:C43" si="5">IF(E38="","",C37+1)</f>
        <v>5</v>
      </c>
      <c r="D38" s="594"/>
      <c r="E38" s="595" t="str">
        <f>IF('各会計、関係団体の財政状況及び健全化判断比率'!B11="","",'各会計、関係団体の財政状況及び健全化判断比率'!B11)</f>
        <v>母子父子寡婦福祉資金特別会計</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f t="shared" si="0"/>
        <v>14</v>
      </c>
      <c r="AN38" s="594"/>
      <c r="AO38" s="595" t="str">
        <f>IF('各会計、関係団体の財政状況及び健全化判断比率'!B35="","",'各会計、関係団体の財政状況及び健全化判断比率'!B35)</f>
        <v>田野病院事業会計</v>
      </c>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22</v>
      </c>
      <c r="BX38" s="594"/>
      <c r="BY38" s="595" t="str">
        <f>IF('各会計、関係団体の財政状況及び健全化判断比率'!B72="","",'各会計、関係団体の財政状況及び健全化判断比率'!B72)</f>
        <v>宮崎県後期高齢者医療広域連合（後期高齢者医療特別会計）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f t="shared" si="3"/>
        <v>28</v>
      </c>
      <c r="CP38" s="594"/>
      <c r="CQ38" s="595" t="str">
        <f>IF('各会計、関係団体の財政状況及び健全化判断比率'!BS11="","",'各会計、関係団体の財政状況及び健全化判断比率'!BS11)</f>
        <v>宮崎市フェニックス自然動物園管理株式会社</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f t="shared" si="5"/>
        <v>6</v>
      </c>
      <c r="D39" s="594"/>
      <c r="E39" s="595" t="str">
        <f>IF('各会計、関係団体の財政状況及び健全化判断比率'!B12="","",'各会計、関係団体の財政状況及び健全化判断比率'!B12)</f>
        <v>公債管理特別会計</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23</v>
      </c>
      <c r="BX39" s="594"/>
      <c r="BY39" s="595" t="str">
        <f>IF('各会計、関係団体の財政状況及び健全化判断比率'!B73="","",'各会計、関係団体の財政状況及び健全化判断比率'!B73)</f>
        <v>宮崎県自治会館管理組合</v>
      </c>
      <c r="BZ39" s="595"/>
      <c r="CA39" s="595"/>
      <c r="CB39" s="595"/>
      <c r="CC39" s="595"/>
      <c r="CD39" s="595"/>
      <c r="CE39" s="595"/>
      <c r="CF39" s="595"/>
      <c r="CG39" s="595"/>
      <c r="CH39" s="595"/>
      <c r="CI39" s="595"/>
      <c r="CJ39" s="595"/>
      <c r="CK39" s="595"/>
      <c r="CL39" s="595"/>
      <c r="CM39" s="595"/>
      <c r="CN39" s="193"/>
      <c r="CO39" s="594">
        <f t="shared" si="3"/>
        <v>29</v>
      </c>
      <c r="CP39" s="594"/>
      <c r="CQ39" s="595" t="str">
        <f>IF('各会計、関係団体の財政状況及び健全化判断比率'!BS12="","",'各会計、関係団体の財政状況及び健全化判断比率'!BS12)</f>
        <v>宮崎水管理株式会社</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30</v>
      </c>
      <c r="CP40" s="594"/>
      <c r="CQ40" s="595" t="str">
        <f>IF('各会計、関係団体の財政状況及び健全化判断比率'!BS13="","",'各会計、関係団体の財政状況及び健全化判断比率'!BS13)</f>
        <v>宮崎市土地開発公社</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31</v>
      </c>
      <c r="CP41" s="594"/>
      <c r="CQ41" s="595" t="str">
        <f>IF('各会計、関係団体の財政状況及び健全化判断比率'!BS14="","",'各会計、関係団体の財政状況及び健全化判断比率'!BS14)</f>
        <v>宮崎市清武文化会館</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32</v>
      </c>
      <c r="CP42" s="594"/>
      <c r="CQ42" s="595" t="str">
        <f>IF('各会計、関係団体の財政状況及び健全化判断比率'!BS15="","",'各会計、関係団体の財政状況及び健全化判断比率'!BS15)</f>
        <v>公立大学法人宮崎公立大学</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33</v>
      </c>
      <c r="CP43" s="594"/>
      <c r="CQ43" s="595" t="str">
        <f>IF('各会計、関係団体の財政状況及び健全化判断比率'!BS16="","",'各会計、関係団体の財政状況及び健全化判断比率'!BS16)</f>
        <v>宮崎県環境整備公社</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lM3zGo1zoSJb+/htKCjH8P5YPAXSsBg0KvVLD1ZrIdsCEy6blqmVaAPgtBGrGjABP1+fjtZFla8XS1fs5EBT3A==" saltValue="GhsGfGRYzOZy89fD/V3+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87" t="s">
        <v>568</v>
      </c>
      <c r="D34" s="1187"/>
      <c r="E34" s="1188"/>
      <c r="F34" s="32">
        <v>6.04</v>
      </c>
      <c r="G34" s="33">
        <v>6.55</v>
      </c>
      <c r="H34" s="33">
        <v>7.51</v>
      </c>
      <c r="I34" s="33">
        <v>7.99</v>
      </c>
      <c r="J34" s="34">
        <v>8.2799999999999994</v>
      </c>
      <c r="K34" s="22"/>
      <c r="L34" s="22"/>
      <c r="M34" s="22"/>
      <c r="N34" s="22"/>
      <c r="O34" s="22"/>
      <c r="P34" s="22"/>
    </row>
    <row r="35" spans="1:16" ht="39" customHeight="1">
      <c r="A35" s="22"/>
      <c r="B35" s="35"/>
      <c r="C35" s="1181" t="s">
        <v>569</v>
      </c>
      <c r="D35" s="1182"/>
      <c r="E35" s="1183"/>
      <c r="F35" s="36">
        <v>3.11</v>
      </c>
      <c r="G35" s="37">
        <v>3.35</v>
      </c>
      <c r="H35" s="37">
        <v>3.36</v>
      </c>
      <c r="I35" s="37">
        <v>3.23</v>
      </c>
      <c r="J35" s="38">
        <v>3.08</v>
      </c>
      <c r="K35" s="22"/>
      <c r="L35" s="22"/>
      <c r="M35" s="22"/>
      <c r="N35" s="22"/>
      <c r="O35" s="22"/>
      <c r="P35" s="22"/>
    </row>
    <row r="36" spans="1:16" ht="39" customHeight="1">
      <c r="A36" s="22"/>
      <c r="B36" s="35"/>
      <c r="C36" s="1181" t="s">
        <v>570</v>
      </c>
      <c r="D36" s="1182"/>
      <c r="E36" s="1183"/>
      <c r="F36" s="36">
        <v>2.84</v>
      </c>
      <c r="G36" s="37">
        <v>2.94</v>
      </c>
      <c r="H36" s="37">
        <v>3.68</v>
      </c>
      <c r="I36" s="37">
        <v>3.22</v>
      </c>
      <c r="J36" s="38">
        <v>2.96</v>
      </c>
      <c r="K36" s="22"/>
      <c r="L36" s="22"/>
      <c r="M36" s="22"/>
      <c r="N36" s="22"/>
      <c r="O36" s="22"/>
      <c r="P36" s="22"/>
    </row>
    <row r="37" spans="1:16" ht="39" customHeight="1">
      <c r="A37" s="22"/>
      <c r="B37" s="35"/>
      <c r="C37" s="1181" t="s">
        <v>571</v>
      </c>
      <c r="D37" s="1182"/>
      <c r="E37" s="1183"/>
      <c r="F37" s="36" t="s">
        <v>572</v>
      </c>
      <c r="G37" s="37" t="s">
        <v>573</v>
      </c>
      <c r="H37" s="37" t="s">
        <v>574</v>
      </c>
      <c r="I37" s="37">
        <v>1.0900000000000001</v>
      </c>
      <c r="J37" s="38">
        <v>2.4500000000000002</v>
      </c>
      <c r="K37" s="22"/>
      <c r="L37" s="22"/>
      <c r="M37" s="22"/>
      <c r="N37" s="22"/>
      <c r="O37" s="22"/>
      <c r="P37" s="22"/>
    </row>
    <row r="38" spans="1:16" ht="39" customHeight="1">
      <c r="A38" s="22"/>
      <c r="B38" s="35"/>
      <c r="C38" s="1181" t="s">
        <v>575</v>
      </c>
      <c r="D38" s="1182"/>
      <c r="E38" s="1183"/>
      <c r="F38" s="36">
        <v>0.55000000000000004</v>
      </c>
      <c r="G38" s="37">
        <v>0.66</v>
      </c>
      <c r="H38" s="37">
        <v>0.25</v>
      </c>
      <c r="I38" s="37">
        <v>0.67</v>
      </c>
      <c r="J38" s="38">
        <v>0.93</v>
      </c>
      <c r="K38" s="22"/>
      <c r="L38" s="22"/>
      <c r="M38" s="22"/>
      <c r="N38" s="22"/>
      <c r="O38" s="22"/>
      <c r="P38" s="22"/>
    </row>
    <row r="39" spans="1:16" ht="39" customHeight="1">
      <c r="A39" s="22"/>
      <c r="B39" s="35"/>
      <c r="C39" s="1181" t="s">
        <v>576</v>
      </c>
      <c r="D39" s="1182"/>
      <c r="E39" s="1183"/>
      <c r="F39" s="36">
        <v>0.33</v>
      </c>
      <c r="G39" s="37">
        <v>0.32</v>
      </c>
      <c r="H39" s="37">
        <v>0.3</v>
      </c>
      <c r="I39" s="37">
        <v>0.28000000000000003</v>
      </c>
      <c r="J39" s="38">
        <v>0.27</v>
      </c>
      <c r="K39" s="22"/>
      <c r="L39" s="22"/>
      <c r="M39" s="22"/>
      <c r="N39" s="22"/>
      <c r="O39" s="22"/>
      <c r="P39" s="22"/>
    </row>
    <row r="40" spans="1:16" ht="39" customHeight="1">
      <c r="A40" s="22"/>
      <c r="B40" s="35"/>
      <c r="C40" s="1181" t="s">
        <v>577</v>
      </c>
      <c r="D40" s="1182"/>
      <c r="E40" s="1183"/>
      <c r="F40" s="36">
        <v>0.78</v>
      </c>
      <c r="G40" s="37">
        <v>0.44</v>
      </c>
      <c r="H40" s="37">
        <v>0.52</v>
      </c>
      <c r="I40" s="37">
        <v>0.31</v>
      </c>
      <c r="J40" s="38">
        <v>0.21</v>
      </c>
      <c r="K40" s="22"/>
      <c r="L40" s="22"/>
      <c r="M40" s="22"/>
      <c r="N40" s="22"/>
      <c r="O40" s="22"/>
      <c r="P40" s="22"/>
    </row>
    <row r="41" spans="1:16" ht="39" customHeight="1">
      <c r="A41" s="22"/>
      <c r="B41" s="35"/>
      <c r="C41" s="1181" t="s">
        <v>578</v>
      </c>
      <c r="D41" s="1182"/>
      <c r="E41" s="1183"/>
      <c r="F41" s="36">
        <v>0.08</v>
      </c>
      <c r="G41" s="37">
        <v>7.0000000000000007E-2</v>
      </c>
      <c r="H41" s="37">
        <v>7.0000000000000007E-2</v>
      </c>
      <c r="I41" s="37">
        <v>0.08</v>
      </c>
      <c r="J41" s="38">
        <v>7.0000000000000007E-2</v>
      </c>
      <c r="K41" s="22"/>
      <c r="L41" s="22"/>
      <c r="M41" s="22"/>
      <c r="N41" s="22"/>
      <c r="O41" s="22"/>
      <c r="P41" s="22"/>
    </row>
    <row r="42" spans="1:16" ht="39" customHeight="1">
      <c r="A42" s="22"/>
      <c r="B42" s="39"/>
      <c r="C42" s="1181" t="s">
        <v>579</v>
      </c>
      <c r="D42" s="1182"/>
      <c r="E42" s="1183"/>
      <c r="F42" s="36" t="s">
        <v>517</v>
      </c>
      <c r="G42" s="37" t="s">
        <v>517</v>
      </c>
      <c r="H42" s="37" t="s">
        <v>517</v>
      </c>
      <c r="I42" s="37" t="s">
        <v>517</v>
      </c>
      <c r="J42" s="38" t="s">
        <v>517</v>
      </c>
      <c r="K42" s="22"/>
      <c r="L42" s="22"/>
      <c r="M42" s="22"/>
      <c r="N42" s="22"/>
      <c r="O42" s="22"/>
      <c r="P42" s="22"/>
    </row>
    <row r="43" spans="1:16" ht="39" customHeight="1" thickBot="1">
      <c r="A43" s="22"/>
      <c r="B43" s="40"/>
      <c r="C43" s="1184" t="s">
        <v>580</v>
      </c>
      <c r="D43" s="1185"/>
      <c r="E43" s="1186"/>
      <c r="F43" s="41">
        <v>0.24</v>
      </c>
      <c r="G43" s="42">
        <v>0.31</v>
      </c>
      <c r="H43" s="42">
        <v>0.37</v>
      </c>
      <c r="I43" s="42">
        <v>0.39</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Klftg5n1x4mvDaVL2DfJvsFAIrnWhhBkt3vohEjOBLT6LYRhb2IGec/533Hdtq0Olwz0ooRPD1FpZo53dZCfA==" saltValue="xdHETAmwMvs6SaxH9DX1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97" t="s">
        <v>11</v>
      </c>
      <c r="C45" s="1198"/>
      <c r="D45" s="58"/>
      <c r="E45" s="1203" t="s">
        <v>12</v>
      </c>
      <c r="F45" s="1203"/>
      <c r="G45" s="1203"/>
      <c r="H45" s="1203"/>
      <c r="I45" s="1203"/>
      <c r="J45" s="1204"/>
      <c r="K45" s="59">
        <v>21878</v>
      </c>
      <c r="L45" s="60">
        <v>21919</v>
      </c>
      <c r="M45" s="60">
        <v>21347</v>
      </c>
      <c r="N45" s="60">
        <v>21094</v>
      </c>
      <c r="O45" s="61">
        <v>20101</v>
      </c>
      <c r="P45" s="48"/>
      <c r="Q45" s="48"/>
      <c r="R45" s="48"/>
      <c r="S45" s="48"/>
      <c r="T45" s="48"/>
      <c r="U45" s="48"/>
    </row>
    <row r="46" spans="1:21" ht="30.75" customHeight="1">
      <c r="A46" s="48"/>
      <c r="B46" s="1199"/>
      <c r="C46" s="1200"/>
      <c r="D46" s="62"/>
      <c r="E46" s="1191" t="s">
        <v>13</v>
      </c>
      <c r="F46" s="1191"/>
      <c r="G46" s="1191"/>
      <c r="H46" s="1191"/>
      <c r="I46" s="1191"/>
      <c r="J46" s="1192"/>
      <c r="K46" s="63" t="s">
        <v>517</v>
      </c>
      <c r="L46" s="64" t="s">
        <v>517</v>
      </c>
      <c r="M46" s="64" t="s">
        <v>517</v>
      </c>
      <c r="N46" s="64" t="s">
        <v>517</v>
      </c>
      <c r="O46" s="65" t="s">
        <v>517</v>
      </c>
      <c r="P46" s="48"/>
      <c r="Q46" s="48"/>
      <c r="R46" s="48"/>
      <c r="S46" s="48"/>
      <c r="T46" s="48"/>
      <c r="U46" s="48"/>
    </row>
    <row r="47" spans="1:21" ht="30.75" customHeight="1">
      <c r="A47" s="48"/>
      <c r="B47" s="1199"/>
      <c r="C47" s="1200"/>
      <c r="D47" s="62"/>
      <c r="E47" s="1191" t="s">
        <v>14</v>
      </c>
      <c r="F47" s="1191"/>
      <c r="G47" s="1191"/>
      <c r="H47" s="1191"/>
      <c r="I47" s="1191"/>
      <c r="J47" s="1192"/>
      <c r="K47" s="63">
        <v>433</v>
      </c>
      <c r="L47" s="64">
        <v>433</v>
      </c>
      <c r="M47" s="64">
        <v>432</v>
      </c>
      <c r="N47" s="64">
        <v>410</v>
      </c>
      <c r="O47" s="65">
        <v>310</v>
      </c>
      <c r="P47" s="48"/>
      <c r="Q47" s="48"/>
      <c r="R47" s="48"/>
      <c r="S47" s="48"/>
      <c r="T47" s="48"/>
      <c r="U47" s="48"/>
    </row>
    <row r="48" spans="1:21" ht="30.75" customHeight="1">
      <c r="A48" s="48"/>
      <c r="B48" s="1199"/>
      <c r="C48" s="1200"/>
      <c r="D48" s="62"/>
      <c r="E48" s="1191" t="s">
        <v>15</v>
      </c>
      <c r="F48" s="1191"/>
      <c r="G48" s="1191"/>
      <c r="H48" s="1191"/>
      <c r="I48" s="1191"/>
      <c r="J48" s="1192"/>
      <c r="K48" s="63">
        <v>3849</v>
      </c>
      <c r="L48" s="64">
        <v>3837</v>
      </c>
      <c r="M48" s="64">
        <v>3572</v>
      </c>
      <c r="N48" s="64">
        <v>3487</v>
      </c>
      <c r="O48" s="65">
        <v>3204</v>
      </c>
      <c r="P48" s="48"/>
      <c r="Q48" s="48"/>
      <c r="R48" s="48"/>
      <c r="S48" s="48"/>
      <c r="T48" s="48"/>
      <c r="U48" s="48"/>
    </row>
    <row r="49" spans="1:21" ht="30.75" customHeight="1">
      <c r="A49" s="48"/>
      <c r="B49" s="1199"/>
      <c r="C49" s="1200"/>
      <c r="D49" s="62"/>
      <c r="E49" s="1191" t="s">
        <v>16</v>
      </c>
      <c r="F49" s="1191"/>
      <c r="G49" s="1191"/>
      <c r="H49" s="1191"/>
      <c r="I49" s="1191"/>
      <c r="J49" s="1192"/>
      <c r="K49" s="63">
        <v>55</v>
      </c>
      <c r="L49" s="64">
        <v>55</v>
      </c>
      <c r="M49" s="64">
        <v>36</v>
      </c>
      <c r="N49" s="64" t="s">
        <v>517</v>
      </c>
      <c r="O49" s="65" t="s">
        <v>517</v>
      </c>
      <c r="P49" s="48"/>
      <c r="Q49" s="48"/>
      <c r="R49" s="48"/>
      <c r="S49" s="48"/>
      <c r="T49" s="48"/>
      <c r="U49" s="48"/>
    </row>
    <row r="50" spans="1:21" ht="30.75" customHeight="1">
      <c r="A50" s="48"/>
      <c r="B50" s="1199"/>
      <c r="C50" s="1200"/>
      <c r="D50" s="62"/>
      <c r="E50" s="1191" t="s">
        <v>17</v>
      </c>
      <c r="F50" s="1191"/>
      <c r="G50" s="1191"/>
      <c r="H50" s="1191"/>
      <c r="I50" s="1191"/>
      <c r="J50" s="1192"/>
      <c r="K50" s="63">
        <v>79</v>
      </c>
      <c r="L50" s="64">
        <v>59</v>
      </c>
      <c r="M50" s="64">
        <v>59</v>
      </c>
      <c r="N50" s="64">
        <v>53</v>
      </c>
      <c r="O50" s="65">
        <v>61</v>
      </c>
      <c r="P50" s="48"/>
      <c r="Q50" s="48"/>
      <c r="R50" s="48"/>
      <c r="S50" s="48"/>
      <c r="T50" s="48"/>
      <c r="U50" s="48"/>
    </row>
    <row r="51" spans="1:21" ht="30.75" customHeight="1">
      <c r="A51" s="48"/>
      <c r="B51" s="1201"/>
      <c r="C51" s="1202"/>
      <c r="D51" s="66"/>
      <c r="E51" s="1191" t="s">
        <v>18</v>
      </c>
      <c r="F51" s="1191"/>
      <c r="G51" s="1191"/>
      <c r="H51" s="1191"/>
      <c r="I51" s="1191"/>
      <c r="J51" s="1192"/>
      <c r="K51" s="63" t="s">
        <v>517</v>
      </c>
      <c r="L51" s="64" t="s">
        <v>517</v>
      </c>
      <c r="M51" s="64" t="s">
        <v>517</v>
      </c>
      <c r="N51" s="64">
        <v>0</v>
      </c>
      <c r="O51" s="65">
        <v>0</v>
      </c>
      <c r="P51" s="48"/>
      <c r="Q51" s="48"/>
      <c r="R51" s="48"/>
      <c r="S51" s="48"/>
      <c r="T51" s="48"/>
      <c r="U51" s="48"/>
    </row>
    <row r="52" spans="1:21" ht="30.75" customHeight="1">
      <c r="A52" s="48"/>
      <c r="B52" s="1189" t="s">
        <v>19</v>
      </c>
      <c r="C52" s="1190"/>
      <c r="D52" s="66"/>
      <c r="E52" s="1191" t="s">
        <v>20</v>
      </c>
      <c r="F52" s="1191"/>
      <c r="G52" s="1191"/>
      <c r="H52" s="1191"/>
      <c r="I52" s="1191"/>
      <c r="J52" s="1192"/>
      <c r="K52" s="63">
        <v>19570</v>
      </c>
      <c r="L52" s="64">
        <v>19640</v>
      </c>
      <c r="M52" s="64">
        <v>19338</v>
      </c>
      <c r="N52" s="64">
        <v>18150</v>
      </c>
      <c r="O52" s="65">
        <v>19031</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6724</v>
      </c>
      <c r="L53" s="69">
        <v>6663</v>
      </c>
      <c r="M53" s="69">
        <v>6108</v>
      </c>
      <c r="N53" s="69">
        <v>6894</v>
      </c>
      <c r="O53" s="70">
        <v>4645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dVSqZhCOxb497m/p9i17ALMFWnYxTw2SsQEQ8+MY9KkLM8oUuszApnZKQYBal/3+30t8n7CB+8SGriHLZrnXw==" saltValue="tHe3oI8ZrsnOjsr/qbDQ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05" t="s">
        <v>24</v>
      </c>
      <c r="C41" s="1206"/>
      <c r="D41" s="81"/>
      <c r="E41" s="1211" t="s">
        <v>25</v>
      </c>
      <c r="F41" s="1211"/>
      <c r="G41" s="1211"/>
      <c r="H41" s="1212"/>
      <c r="I41" s="82">
        <v>204602</v>
      </c>
      <c r="J41" s="83">
        <v>201148</v>
      </c>
      <c r="K41" s="83">
        <v>195741</v>
      </c>
      <c r="L41" s="83">
        <v>191460</v>
      </c>
      <c r="M41" s="84">
        <v>186682</v>
      </c>
    </row>
    <row r="42" spans="2:13" ht="27.75" customHeight="1">
      <c r="B42" s="1207"/>
      <c r="C42" s="1208"/>
      <c r="D42" s="85"/>
      <c r="E42" s="1213" t="s">
        <v>26</v>
      </c>
      <c r="F42" s="1213"/>
      <c r="G42" s="1213"/>
      <c r="H42" s="1214"/>
      <c r="I42" s="86">
        <v>720</v>
      </c>
      <c r="J42" s="87">
        <v>586</v>
      </c>
      <c r="K42" s="87">
        <v>448</v>
      </c>
      <c r="L42" s="87">
        <v>308</v>
      </c>
      <c r="M42" s="88">
        <v>134</v>
      </c>
    </row>
    <row r="43" spans="2:13" ht="27.75" customHeight="1">
      <c r="B43" s="1207"/>
      <c r="C43" s="1208"/>
      <c r="D43" s="85"/>
      <c r="E43" s="1213" t="s">
        <v>27</v>
      </c>
      <c r="F43" s="1213"/>
      <c r="G43" s="1213"/>
      <c r="H43" s="1214"/>
      <c r="I43" s="86">
        <v>61411</v>
      </c>
      <c r="J43" s="87">
        <v>54905</v>
      </c>
      <c r="K43" s="87">
        <v>48873</v>
      </c>
      <c r="L43" s="87">
        <v>44483</v>
      </c>
      <c r="M43" s="88">
        <v>40353</v>
      </c>
    </row>
    <row r="44" spans="2:13" ht="27.75" customHeight="1">
      <c r="B44" s="1207"/>
      <c r="C44" s="1208"/>
      <c r="D44" s="85"/>
      <c r="E44" s="1213" t="s">
        <v>28</v>
      </c>
      <c r="F44" s="1213"/>
      <c r="G44" s="1213"/>
      <c r="H44" s="1214"/>
      <c r="I44" s="86">
        <v>87</v>
      </c>
      <c r="J44" s="87">
        <v>35</v>
      </c>
      <c r="K44" s="87" t="s">
        <v>517</v>
      </c>
      <c r="L44" s="87" t="s">
        <v>517</v>
      </c>
      <c r="M44" s="88" t="s">
        <v>517</v>
      </c>
    </row>
    <row r="45" spans="2:13" ht="27.75" customHeight="1">
      <c r="B45" s="1207"/>
      <c r="C45" s="1208"/>
      <c r="D45" s="85"/>
      <c r="E45" s="1213" t="s">
        <v>29</v>
      </c>
      <c r="F45" s="1213"/>
      <c r="G45" s="1213"/>
      <c r="H45" s="1214"/>
      <c r="I45" s="86">
        <v>19702</v>
      </c>
      <c r="J45" s="87">
        <v>17916</v>
      </c>
      <c r="K45" s="87">
        <v>16667</v>
      </c>
      <c r="L45" s="87">
        <v>15822</v>
      </c>
      <c r="M45" s="88">
        <v>15337</v>
      </c>
    </row>
    <row r="46" spans="2:13" ht="27.75" customHeight="1">
      <c r="B46" s="1207"/>
      <c r="C46" s="1208"/>
      <c r="D46" s="89"/>
      <c r="E46" s="1213" t="s">
        <v>30</v>
      </c>
      <c r="F46" s="1213"/>
      <c r="G46" s="1213"/>
      <c r="H46" s="1214"/>
      <c r="I46" s="86" t="s">
        <v>517</v>
      </c>
      <c r="J46" s="87" t="s">
        <v>517</v>
      </c>
      <c r="K46" s="87" t="s">
        <v>517</v>
      </c>
      <c r="L46" s="87">
        <v>697</v>
      </c>
      <c r="M46" s="88">
        <v>697</v>
      </c>
    </row>
    <row r="47" spans="2:13" ht="27.75" customHeight="1">
      <c r="B47" s="1207"/>
      <c r="C47" s="1208"/>
      <c r="D47" s="90"/>
      <c r="E47" s="1215" t="s">
        <v>31</v>
      </c>
      <c r="F47" s="1216"/>
      <c r="G47" s="1216"/>
      <c r="H47" s="1217"/>
      <c r="I47" s="86" t="s">
        <v>517</v>
      </c>
      <c r="J47" s="87" t="s">
        <v>517</v>
      </c>
      <c r="K47" s="87" t="s">
        <v>517</v>
      </c>
      <c r="L47" s="87" t="s">
        <v>517</v>
      </c>
      <c r="M47" s="88" t="s">
        <v>517</v>
      </c>
    </row>
    <row r="48" spans="2:13" ht="27.75" customHeight="1">
      <c r="B48" s="1207"/>
      <c r="C48" s="1208"/>
      <c r="D48" s="85"/>
      <c r="E48" s="1213" t="s">
        <v>32</v>
      </c>
      <c r="F48" s="1213"/>
      <c r="G48" s="1213"/>
      <c r="H48" s="1214"/>
      <c r="I48" s="86" t="s">
        <v>517</v>
      </c>
      <c r="J48" s="87" t="s">
        <v>517</v>
      </c>
      <c r="K48" s="87" t="s">
        <v>517</v>
      </c>
      <c r="L48" s="87" t="s">
        <v>517</v>
      </c>
      <c r="M48" s="88" t="s">
        <v>517</v>
      </c>
    </row>
    <row r="49" spans="2:13" ht="27.75" customHeight="1">
      <c r="B49" s="1209"/>
      <c r="C49" s="1210"/>
      <c r="D49" s="85"/>
      <c r="E49" s="1213" t="s">
        <v>33</v>
      </c>
      <c r="F49" s="1213"/>
      <c r="G49" s="1213"/>
      <c r="H49" s="1214"/>
      <c r="I49" s="86" t="s">
        <v>517</v>
      </c>
      <c r="J49" s="87" t="s">
        <v>517</v>
      </c>
      <c r="K49" s="87" t="s">
        <v>517</v>
      </c>
      <c r="L49" s="87" t="s">
        <v>517</v>
      </c>
      <c r="M49" s="88" t="s">
        <v>517</v>
      </c>
    </row>
    <row r="50" spans="2:13" ht="27.75" customHeight="1">
      <c r="B50" s="1218" t="s">
        <v>34</v>
      </c>
      <c r="C50" s="1219"/>
      <c r="D50" s="91"/>
      <c r="E50" s="1213" t="s">
        <v>35</v>
      </c>
      <c r="F50" s="1213"/>
      <c r="G50" s="1213"/>
      <c r="H50" s="1214"/>
      <c r="I50" s="86">
        <v>29792</v>
      </c>
      <c r="J50" s="87">
        <v>29344</v>
      </c>
      <c r="K50" s="87">
        <v>33001</v>
      </c>
      <c r="L50" s="87">
        <v>31126</v>
      </c>
      <c r="M50" s="88">
        <v>31296</v>
      </c>
    </row>
    <row r="51" spans="2:13" ht="27.75" customHeight="1">
      <c r="B51" s="1207"/>
      <c r="C51" s="1208"/>
      <c r="D51" s="85"/>
      <c r="E51" s="1213" t="s">
        <v>36</v>
      </c>
      <c r="F51" s="1213"/>
      <c r="G51" s="1213"/>
      <c r="H51" s="1214"/>
      <c r="I51" s="86">
        <v>29664</v>
      </c>
      <c r="J51" s="87">
        <v>27775</v>
      </c>
      <c r="K51" s="87">
        <v>26286</v>
      </c>
      <c r="L51" s="87">
        <v>25053</v>
      </c>
      <c r="M51" s="88">
        <v>24473</v>
      </c>
    </row>
    <row r="52" spans="2:13" ht="27.75" customHeight="1">
      <c r="B52" s="1209"/>
      <c r="C52" s="1210"/>
      <c r="D52" s="85"/>
      <c r="E52" s="1213" t="s">
        <v>37</v>
      </c>
      <c r="F52" s="1213"/>
      <c r="G52" s="1213"/>
      <c r="H52" s="1214"/>
      <c r="I52" s="86">
        <v>167524</v>
      </c>
      <c r="J52" s="87">
        <v>168302</v>
      </c>
      <c r="K52" s="87">
        <v>158893</v>
      </c>
      <c r="L52" s="87">
        <v>154964</v>
      </c>
      <c r="M52" s="88">
        <v>148675</v>
      </c>
    </row>
    <row r="53" spans="2:13" ht="27.75" customHeight="1" thickBot="1">
      <c r="B53" s="1220" t="s">
        <v>38</v>
      </c>
      <c r="C53" s="1221"/>
      <c r="D53" s="92"/>
      <c r="E53" s="1222" t="s">
        <v>39</v>
      </c>
      <c r="F53" s="1222"/>
      <c r="G53" s="1222"/>
      <c r="H53" s="1223"/>
      <c r="I53" s="93">
        <v>59544</v>
      </c>
      <c r="J53" s="94">
        <v>49170</v>
      </c>
      <c r="K53" s="94">
        <v>43548</v>
      </c>
      <c r="L53" s="94">
        <v>41626</v>
      </c>
      <c r="M53" s="95">
        <v>38760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PtbiRqepFeXX4fNZxv2Pb8yiSQsAqSBexPuwL+9hu4ojj5/fi6xzcAo65QBP4UKdyYdqKvPjuIrFU1WXGAy6g==" saltValue="ZChHz1xDK7zH4Rly5F3L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32" t="s">
        <v>42</v>
      </c>
      <c r="D55" s="1232"/>
      <c r="E55" s="1233"/>
      <c r="F55" s="107">
        <v>9690</v>
      </c>
      <c r="G55" s="107">
        <v>9497</v>
      </c>
      <c r="H55" s="108">
        <v>10453</v>
      </c>
    </row>
    <row r="56" spans="2:8" ht="52.5" customHeight="1">
      <c r="B56" s="109"/>
      <c r="C56" s="1234" t="s">
        <v>43</v>
      </c>
      <c r="D56" s="1234"/>
      <c r="E56" s="1235"/>
      <c r="F56" s="110">
        <v>7492</v>
      </c>
      <c r="G56" s="110">
        <v>7520</v>
      </c>
      <c r="H56" s="111">
        <v>8580</v>
      </c>
    </row>
    <row r="57" spans="2:8" ht="53.25" customHeight="1">
      <c r="B57" s="109"/>
      <c r="C57" s="1236" t="s">
        <v>44</v>
      </c>
      <c r="D57" s="1236"/>
      <c r="E57" s="1237"/>
      <c r="F57" s="112">
        <v>15214</v>
      </c>
      <c r="G57" s="112">
        <v>14402</v>
      </c>
      <c r="H57" s="113">
        <v>13631</v>
      </c>
    </row>
    <row r="58" spans="2:8" ht="45.75" customHeight="1">
      <c r="B58" s="114"/>
      <c r="C58" s="1224" t="s">
        <v>608</v>
      </c>
      <c r="D58" s="1225"/>
      <c r="E58" s="1226"/>
      <c r="F58" s="115">
        <v>5200</v>
      </c>
      <c r="G58" s="115">
        <v>5400</v>
      </c>
      <c r="H58" s="116">
        <v>5600</v>
      </c>
    </row>
    <row r="59" spans="2:8" ht="45.75" customHeight="1">
      <c r="B59" s="114"/>
      <c r="C59" s="1224" t="s">
        <v>609</v>
      </c>
      <c r="D59" s="1225"/>
      <c r="E59" s="1226"/>
      <c r="F59" s="115">
        <v>4278</v>
      </c>
      <c r="G59" s="115">
        <v>3304</v>
      </c>
      <c r="H59" s="116">
        <v>2316</v>
      </c>
    </row>
    <row r="60" spans="2:8" ht="45.75" customHeight="1">
      <c r="B60" s="114"/>
      <c r="C60" s="1224" t="s">
        <v>610</v>
      </c>
      <c r="D60" s="1225"/>
      <c r="E60" s="1226"/>
      <c r="F60" s="115">
        <v>1719</v>
      </c>
      <c r="G60" s="115">
        <v>1719</v>
      </c>
      <c r="H60" s="116">
        <v>1718</v>
      </c>
    </row>
    <row r="61" spans="2:8" ht="45.75" customHeight="1">
      <c r="B61" s="114"/>
      <c r="C61" s="1224" t="s">
        <v>611</v>
      </c>
      <c r="D61" s="1225"/>
      <c r="E61" s="1226"/>
      <c r="F61" s="115">
        <v>1123</v>
      </c>
      <c r="G61" s="115">
        <v>1119</v>
      </c>
      <c r="H61" s="116">
        <v>1117</v>
      </c>
    </row>
    <row r="62" spans="2:8" ht="45.75" customHeight="1" thickBot="1">
      <c r="B62" s="117"/>
      <c r="C62" s="1227" t="s">
        <v>612</v>
      </c>
      <c r="D62" s="1228"/>
      <c r="E62" s="1229"/>
      <c r="F62" s="118">
        <v>1000</v>
      </c>
      <c r="G62" s="118">
        <v>1000</v>
      </c>
      <c r="H62" s="119">
        <v>1000</v>
      </c>
    </row>
    <row r="63" spans="2:8" ht="52.5" customHeight="1" thickBot="1">
      <c r="B63" s="120"/>
      <c r="C63" s="1230" t="s">
        <v>45</v>
      </c>
      <c r="D63" s="1230"/>
      <c r="E63" s="1231"/>
      <c r="F63" s="121">
        <v>32397</v>
      </c>
      <c r="G63" s="121">
        <v>31420</v>
      </c>
      <c r="H63" s="122">
        <v>32663</v>
      </c>
    </row>
    <row r="64" spans="2:8" ht="15" customHeight="1"/>
    <row r="65" ht="0" hidden="1" customHeight="1"/>
    <row r="66" ht="0" hidden="1" customHeight="1"/>
  </sheetData>
  <sheetProtection algorithmName="SHA-512" hashValue="UO2SjfeBkBTMe37BY6xz1FkMfzElzojhbG/iilN3JWYeMe+azajECVzGHmttAeHBuHk1OA/NTBo3m5q8VTBvPQ==" saltValue="K575O4odpID4eYWIplj9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42733</v>
      </c>
      <c r="E3" s="141"/>
      <c r="F3" s="142">
        <v>47677</v>
      </c>
      <c r="G3" s="143"/>
      <c r="H3" s="144"/>
    </row>
    <row r="4" spans="1:8">
      <c r="A4" s="145"/>
      <c r="B4" s="146"/>
      <c r="C4" s="147"/>
      <c r="D4" s="148">
        <v>20572</v>
      </c>
      <c r="E4" s="149"/>
      <c r="F4" s="150">
        <v>23360</v>
      </c>
      <c r="G4" s="151"/>
      <c r="H4" s="152"/>
    </row>
    <row r="5" spans="1:8">
      <c r="A5" s="133" t="s">
        <v>551</v>
      </c>
      <c r="B5" s="138"/>
      <c r="C5" s="139"/>
      <c r="D5" s="140">
        <v>40637</v>
      </c>
      <c r="E5" s="141"/>
      <c r="F5" s="142">
        <v>51613</v>
      </c>
      <c r="G5" s="143"/>
      <c r="H5" s="144"/>
    </row>
    <row r="6" spans="1:8">
      <c r="A6" s="145"/>
      <c r="B6" s="146"/>
      <c r="C6" s="147"/>
      <c r="D6" s="148">
        <v>20410</v>
      </c>
      <c r="E6" s="149"/>
      <c r="F6" s="150">
        <v>25872</v>
      </c>
      <c r="G6" s="151"/>
      <c r="H6" s="152"/>
    </row>
    <row r="7" spans="1:8">
      <c r="A7" s="133" t="s">
        <v>552</v>
      </c>
      <c r="B7" s="138"/>
      <c r="C7" s="139"/>
      <c r="D7" s="140">
        <v>39173</v>
      </c>
      <c r="E7" s="141"/>
      <c r="F7" s="142">
        <v>50880</v>
      </c>
      <c r="G7" s="143"/>
      <c r="H7" s="144"/>
    </row>
    <row r="8" spans="1:8">
      <c r="A8" s="145"/>
      <c r="B8" s="146"/>
      <c r="C8" s="147"/>
      <c r="D8" s="148">
        <v>18490</v>
      </c>
      <c r="E8" s="149"/>
      <c r="F8" s="150">
        <v>27819</v>
      </c>
      <c r="G8" s="151"/>
      <c r="H8" s="152"/>
    </row>
    <row r="9" spans="1:8">
      <c r="A9" s="133" t="s">
        <v>553</v>
      </c>
      <c r="B9" s="138"/>
      <c r="C9" s="139"/>
      <c r="D9" s="140">
        <v>41093</v>
      </c>
      <c r="E9" s="141"/>
      <c r="F9" s="142">
        <v>46395</v>
      </c>
      <c r="G9" s="143"/>
      <c r="H9" s="144"/>
    </row>
    <row r="10" spans="1:8">
      <c r="A10" s="145"/>
      <c r="B10" s="146"/>
      <c r="C10" s="147"/>
      <c r="D10" s="148">
        <v>20985</v>
      </c>
      <c r="E10" s="149"/>
      <c r="F10" s="150">
        <v>26304</v>
      </c>
      <c r="G10" s="151"/>
      <c r="H10" s="152"/>
    </row>
    <row r="11" spans="1:8">
      <c r="A11" s="133" t="s">
        <v>554</v>
      </c>
      <c r="B11" s="138"/>
      <c r="C11" s="139"/>
      <c r="D11" s="140">
        <v>36072</v>
      </c>
      <c r="E11" s="141"/>
      <c r="F11" s="142">
        <v>48088</v>
      </c>
      <c r="G11" s="143"/>
      <c r="H11" s="144"/>
    </row>
    <row r="12" spans="1:8">
      <c r="A12" s="145"/>
      <c r="B12" s="146"/>
      <c r="C12" s="153"/>
      <c r="D12" s="148">
        <v>18154</v>
      </c>
      <c r="E12" s="149"/>
      <c r="F12" s="150">
        <v>25183</v>
      </c>
      <c r="G12" s="151"/>
      <c r="H12" s="152"/>
    </row>
    <row r="13" spans="1:8">
      <c r="A13" s="133"/>
      <c r="B13" s="138"/>
      <c r="C13" s="154"/>
      <c r="D13" s="155">
        <v>39942</v>
      </c>
      <c r="E13" s="156"/>
      <c r="F13" s="157">
        <v>48931</v>
      </c>
      <c r="G13" s="158"/>
      <c r="H13" s="144"/>
    </row>
    <row r="14" spans="1:8">
      <c r="A14" s="145"/>
      <c r="B14" s="146"/>
      <c r="C14" s="147"/>
      <c r="D14" s="148">
        <v>19722</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2.85</v>
      </c>
      <c r="C19" s="159">
        <f>ROUND(VALUE(SUBSTITUTE(実質収支比率等に係る経年分析!G$48,"▲","-")),2)</f>
        <v>3</v>
      </c>
      <c r="D19" s="159">
        <f>ROUND(VALUE(SUBSTITUTE(実質収支比率等に係る経年分析!H$48,"▲","-")),2)</f>
        <v>3.75</v>
      </c>
      <c r="E19" s="159">
        <f>ROUND(VALUE(SUBSTITUTE(実質収支比率等に係る経年分析!I$48,"▲","-")),2)</f>
        <v>3.28</v>
      </c>
      <c r="F19" s="159">
        <f>ROUND(VALUE(SUBSTITUTE(実質収支比率等に係る経年分析!J$48,"▲","-")),2)</f>
        <v>2.98</v>
      </c>
    </row>
    <row r="20" spans="1:11">
      <c r="A20" s="159" t="s">
        <v>49</v>
      </c>
      <c r="B20" s="159">
        <f>ROUND(VALUE(SUBSTITUTE(実質収支比率等に係る経年分析!F$47,"▲","-")),2)</f>
        <v>12.37</v>
      </c>
      <c r="C20" s="159">
        <f>ROUND(VALUE(SUBSTITUTE(実質収支比率等に係る経年分析!G$47,"▲","-")),2)</f>
        <v>10.67</v>
      </c>
      <c r="D20" s="159">
        <f>ROUND(VALUE(SUBSTITUTE(実質収支比率等に係る経年分析!H$47,"▲","-")),2)</f>
        <v>10.75</v>
      </c>
      <c r="E20" s="159">
        <f>ROUND(VALUE(SUBSTITUTE(実質収支比率等に係る経年分析!I$47,"▲","-")),2)</f>
        <v>10.6</v>
      </c>
      <c r="F20" s="159">
        <f>ROUND(VALUE(SUBSTITUTE(実質収支比率等に係る経年分析!J$47,"▲","-")),2)</f>
        <v>11.49</v>
      </c>
    </row>
    <row r="21" spans="1:11">
      <c r="A21" s="159" t="s">
        <v>50</v>
      </c>
      <c r="B21" s="159">
        <f>IF(ISNUMBER(VALUE(SUBSTITUTE(実質収支比率等に係る経年分析!F$49,"▲","-"))),ROUND(VALUE(SUBSTITUTE(実質収支比率等に係る経年分析!F$49,"▲","-")),2),NA())</f>
        <v>0.99</v>
      </c>
      <c r="C21" s="159">
        <f>IF(ISNUMBER(VALUE(SUBSTITUTE(実質収支比率等に係る経年分析!G$49,"▲","-"))),ROUND(VALUE(SUBSTITUTE(実質収支比率等に係る経年分析!G$49,"▲","-")),2),NA())</f>
        <v>-3.29</v>
      </c>
      <c r="D21" s="159">
        <f>IF(ISNUMBER(VALUE(SUBSTITUTE(実質収支比率等に係る経年分析!H$49,"▲","-"))),ROUND(VALUE(SUBSTITUTE(実質収支比率等に係る経年分析!H$49,"▲","-")),2),NA())</f>
        <v>-0.86</v>
      </c>
      <c r="E21" s="159">
        <f>IF(ISNUMBER(VALUE(SUBSTITUTE(実質収支比率等に係る経年分析!I$49,"▲","-"))),ROUND(VALUE(SUBSTITUTE(実質収支比率等に係る経年分析!I$49,"▲","-")),2),NA())</f>
        <v>-2.6</v>
      </c>
      <c r="F21" s="159">
        <f>IF(ISNUMBER(VALUE(SUBSTITUTE(実質収支比率等に係る経年分析!J$49,"▲","-"))),ROUND(VALUE(SUBSTITUTE(実質収支比率等に係る経年分析!J$49,"▲","-")),2),NA())</f>
        <v>-0.85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工業用水道事業会計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田野病院事業会計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0.78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0.21</v>
      </c>
    </row>
    <row r="31" spans="1:11">
      <c r="A31" s="160" t="str">
        <f>IF(連結実質赤字比率に係る赤字・黒字の構成分析!C$39="",NA(),連結実質赤字比率に係る赤字・黒字の構成分析!C$39)</f>
        <v>農業集落排水事業会計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0.55000000000000004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0.93</v>
      </c>
    </row>
    <row r="33" spans="1:16">
      <c r="A33" s="160" t="str">
        <f>IF(連結実質赤字比率に係る赤字・黒字の構成分析!C$37="",NA(),連結実質赤字比率に係る赤字・黒字の構成分析!C$37)</f>
        <v>国民健康保険特別会計</v>
      </c>
      <c r="B33" s="160">
        <f>IF(ROUND(VALUE(SUBSTITUTE(連結実質赤字比率に係る赤字・黒字の構成分析!F$37,"▲", "-")), 2) &lt; 0, ABS(ROUND(VALUE(SUBSTITUTE(連結実質赤字比率に係る赤字・黒字の構成分析!F$37,"▲", "-")), 2)), NA())</f>
        <v>0.26</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0.2</v>
      </c>
      <c r="E33" s="160" t="e">
        <f>IF(ROUND(VALUE(SUBSTITUTE(連結実質赤字比率に係る赤字・黒字の構成分析!G$37,"▲", "-")), 2) &gt;= 0, ABS(ROUND(VALUE(SUBSTITUTE(連結実質赤字比率に係る赤字・黒字の構成分析!G$37,"▲", "-")), 2)), NA())</f>
        <v>#N/A</v>
      </c>
      <c r="F33" s="160">
        <f>IF(ROUND(VALUE(SUBSTITUTE(連結実質赤字比率に係る赤字・黒字の構成分析!H$37,"▲", "-")), 2) &lt; 0, ABS(ROUND(VALUE(SUBSTITUTE(連結実質赤字比率に係る赤字・黒字の構成分析!H$37,"▲", "-")), 2)), NA())</f>
        <v>0.45</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1.0900000000000001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2.4500000000000002</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2.96</v>
      </c>
    </row>
    <row r="35" spans="1:16">
      <c r="A35" s="160" t="str">
        <f>IF(連結実質赤字比率に係る赤字・黒字の構成分析!C$35="",NA(),連結実質赤字比率に係る赤字・黒字の構成分析!C$35)</f>
        <v>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6.55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8.2799999999999994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19570</v>
      </c>
      <c r="E42" s="161"/>
      <c r="F42" s="161"/>
      <c r="G42" s="161">
        <f>'実質公債費比率（分子）の構造'!L$52</f>
        <v>19640</v>
      </c>
      <c r="H42" s="161"/>
      <c r="I42" s="161"/>
      <c r="J42" s="161">
        <f>'実質公債費比率（分子）の構造'!M$52</f>
        <v>19338</v>
      </c>
      <c r="K42" s="161"/>
      <c r="L42" s="161"/>
      <c r="M42" s="161">
        <f>'実質公債費比率（分子）の構造'!N$52</f>
        <v>18150</v>
      </c>
      <c r="N42" s="161"/>
      <c r="O42" s="161"/>
      <c r="P42" s="161">
        <f>'実質公債費比率（分子）の構造'!O$52</f>
        <v>19031</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79</v>
      </c>
      <c r="C44" s="161"/>
      <c r="D44" s="161"/>
      <c r="E44" s="161">
        <f>'実質公債費比率（分子）の構造'!L$50</f>
        <v>59</v>
      </c>
      <c r="F44" s="161"/>
      <c r="G44" s="161"/>
      <c r="H44" s="161">
        <f>'実質公債費比率（分子）の構造'!M$50</f>
        <v>59</v>
      </c>
      <c r="I44" s="161"/>
      <c r="J44" s="161"/>
      <c r="K44" s="161">
        <f>'実質公債費比率（分子）の構造'!N$50</f>
        <v>53</v>
      </c>
      <c r="L44" s="161"/>
      <c r="M44" s="161"/>
      <c r="N44" s="161">
        <f>'実質公債費比率（分子）の構造'!O$50</f>
        <v>61</v>
      </c>
      <c r="O44" s="161"/>
      <c r="P44" s="161"/>
    </row>
    <row r="45" spans="1:16">
      <c r="A45" s="161" t="s">
        <v>59</v>
      </c>
      <c r="B45" s="161">
        <f>'実質公債費比率（分子）の構造'!K$49</f>
        <v>55</v>
      </c>
      <c r="C45" s="161"/>
      <c r="D45" s="161"/>
      <c r="E45" s="161">
        <f>'実質公債費比率（分子）の構造'!L$49</f>
        <v>55</v>
      </c>
      <c r="F45" s="161"/>
      <c r="G45" s="161"/>
      <c r="H45" s="161">
        <f>'実質公債費比率（分子）の構造'!M$49</f>
        <v>36</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3849</v>
      </c>
      <c r="C46" s="161"/>
      <c r="D46" s="161"/>
      <c r="E46" s="161">
        <f>'実質公債費比率（分子）の構造'!L$48</f>
        <v>3837</v>
      </c>
      <c r="F46" s="161"/>
      <c r="G46" s="161"/>
      <c r="H46" s="161">
        <f>'実質公債費比率（分子）の構造'!M$48</f>
        <v>3572</v>
      </c>
      <c r="I46" s="161"/>
      <c r="J46" s="161"/>
      <c r="K46" s="161">
        <f>'実質公債費比率（分子）の構造'!N$48</f>
        <v>3487</v>
      </c>
      <c r="L46" s="161"/>
      <c r="M46" s="161"/>
      <c r="N46" s="161">
        <f>'実質公債費比率（分子）の構造'!O$48</f>
        <v>3204</v>
      </c>
      <c r="O46" s="161"/>
      <c r="P46" s="161"/>
    </row>
    <row r="47" spans="1:16">
      <c r="A47" s="161" t="s">
        <v>61</v>
      </c>
      <c r="B47" s="161">
        <f>'実質公債費比率（分子）の構造'!K$47</f>
        <v>433</v>
      </c>
      <c r="C47" s="161"/>
      <c r="D47" s="161"/>
      <c r="E47" s="161">
        <f>'実質公債費比率（分子）の構造'!L$47</f>
        <v>433</v>
      </c>
      <c r="F47" s="161"/>
      <c r="G47" s="161"/>
      <c r="H47" s="161">
        <f>'実質公債費比率（分子）の構造'!M$47</f>
        <v>432</v>
      </c>
      <c r="I47" s="161"/>
      <c r="J47" s="161"/>
      <c r="K47" s="161">
        <f>'実質公債費比率（分子）の構造'!N$47</f>
        <v>410</v>
      </c>
      <c r="L47" s="161"/>
      <c r="M47" s="161"/>
      <c r="N47" s="161">
        <f>'実質公債費比率（分子）の構造'!O$47</f>
        <v>310</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21878</v>
      </c>
      <c r="C49" s="161"/>
      <c r="D49" s="161"/>
      <c r="E49" s="161">
        <f>'実質公債費比率（分子）の構造'!L$45</f>
        <v>21919</v>
      </c>
      <c r="F49" s="161"/>
      <c r="G49" s="161"/>
      <c r="H49" s="161">
        <f>'実質公債費比率（分子）の構造'!M$45</f>
        <v>21347</v>
      </c>
      <c r="I49" s="161"/>
      <c r="J49" s="161"/>
      <c r="K49" s="161">
        <f>'実質公債費比率（分子）の構造'!N$45</f>
        <v>21094</v>
      </c>
      <c r="L49" s="161"/>
      <c r="M49" s="161"/>
      <c r="N49" s="161">
        <f>'実質公債費比率（分子）の構造'!O$45</f>
        <v>20101</v>
      </c>
      <c r="O49" s="161"/>
      <c r="P49" s="161"/>
    </row>
    <row r="50" spans="1:16">
      <c r="A50" s="161" t="s">
        <v>64</v>
      </c>
      <c r="B50" s="161" t="e">
        <f>NA()</f>
        <v>#N/A</v>
      </c>
      <c r="C50" s="161">
        <f>IF(ISNUMBER('実質公債費比率（分子）の構造'!K$53),'実質公債費比率（分子）の構造'!K$53,NA())</f>
        <v>6724</v>
      </c>
      <c r="D50" s="161" t="e">
        <f>NA()</f>
        <v>#N/A</v>
      </c>
      <c r="E50" s="161" t="e">
        <f>NA()</f>
        <v>#N/A</v>
      </c>
      <c r="F50" s="161">
        <f>IF(ISNUMBER('実質公債費比率（分子）の構造'!L$53),'実質公債費比率（分子）の構造'!L$53,NA())</f>
        <v>6663</v>
      </c>
      <c r="G50" s="161" t="e">
        <f>NA()</f>
        <v>#N/A</v>
      </c>
      <c r="H50" s="161" t="e">
        <f>NA()</f>
        <v>#N/A</v>
      </c>
      <c r="I50" s="161">
        <f>IF(ISNUMBER('実質公債費比率（分子）の構造'!M$53),'実質公債費比率（分子）の構造'!M$53,NA())</f>
        <v>6108</v>
      </c>
      <c r="J50" s="161" t="e">
        <f>NA()</f>
        <v>#N/A</v>
      </c>
      <c r="K50" s="161" t="e">
        <f>NA()</f>
        <v>#N/A</v>
      </c>
      <c r="L50" s="161">
        <f>IF(ISNUMBER('実質公債費比率（分子）の構造'!N$53),'実質公債費比率（分子）の構造'!N$53,NA())</f>
        <v>6894</v>
      </c>
      <c r="M50" s="161" t="e">
        <f>NA()</f>
        <v>#N/A</v>
      </c>
      <c r="N50" s="161" t="e">
        <f>NA()</f>
        <v>#N/A</v>
      </c>
      <c r="O50" s="161">
        <f>IF(ISNUMBER('実質公債費比率（分子）の構造'!O$53),'実質公債費比率（分子）の構造'!O$53,NA())</f>
        <v>4645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167524</v>
      </c>
      <c r="E56" s="160"/>
      <c r="F56" s="160"/>
      <c r="G56" s="160">
        <f>'将来負担比率（分子）の構造'!J$52</f>
        <v>168302</v>
      </c>
      <c r="H56" s="160"/>
      <c r="I56" s="160"/>
      <c r="J56" s="160">
        <f>'将来負担比率（分子）の構造'!K$52</f>
        <v>158893</v>
      </c>
      <c r="K56" s="160"/>
      <c r="L56" s="160"/>
      <c r="M56" s="160">
        <f>'将来負担比率（分子）の構造'!L$52</f>
        <v>154964</v>
      </c>
      <c r="N56" s="160"/>
      <c r="O56" s="160"/>
      <c r="P56" s="160">
        <f>'将来負担比率（分子）の構造'!M$52</f>
        <v>148675</v>
      </c>
    </row>
    <row r="57" spans="1:16">
      <c r="A57" s="160" t="s">
        <v>36</v>
      </c>
      <c r="B57" s="160"/>
      <c r="C57" s="160"/>
      <c r="D57" s="160">
        <f>'将来負担比率（分子）の構造'!I$51</f>
        <v>29664</v>
      </c>
      <c r="E57" s="160"/>
      <c r="F57" s="160"/>
      <c r="G57" s="160">
        <f>'将来負担比率（分子）の構造'!J$51</f>
        <v>27775</v>
      </c>
      <c r="H57" s="160"/>
      <c r="I57" s="160"/>
      <c r="J57" s="160">
        <f>'将来負担比率（分子）の構造'!K$51</f>
        <v>26286</v>
      </c>
      <c r="K57" s="160"/>
      <c r="L57" s="160"/>
      <c r="M57" s="160">
        <f>'将来負担比率（分子）の構造'!L$51</f>
        <v>25053</v>
      </c>
      <c r="N57" s="160"/>
      <c r="O57" s="160"/>
      <c r="P57" s="160">
        <f>'将来負担比率（分子）の構造'!M$51</f>
        <v>24473</v>
      </c>
    </row>
    <row r="58" spans="1:16">
      <c r="A58" s="160" t="s">
        <v>35</v>
      </c>
      <c r="B58" s="160"/>
      <c r="C58" s="160"/>
      <c r="D58" s="160">
        <f>'将来負担比率（分子）の構造'!I$50</f>
        <v>29792</v>
      </c>
      <c r="E58" s="160"/>
      <c r="F58" s="160"/>
      <c r="G58" s="160">
        <f>'将来負担比率（分子）の構造'!J$50</f>
        <v>29344</v>
      </c>
      <c r="H58" s="160"/>
      <c r="I58" s="160"/>
      <c r="J58" s="160">
        <f>'将来負担比率（分子）の構造'!K$50</f>
        <v>33001</v>
      </c>
      <c r="K58" s="160"/>
      <c r="L58" s="160"/>
      <c r="M58" s="160">
        <f>'将来負担比率（分子）の構造'!L$50</f>
        <v>31126</v>
      </c>
      <c r="N58" s="160"/>
      <c r="O58" s="160"/>
      <c r="P58" s="160">
        <f>'将来負担比率（分子）の構造'!M$50</f>
        <v>31296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697</v>
      </c>
      <c r="L61" s="160"/>
      <c r="M61" s="160"/>
      <c r="N61" s="160">
        <f>'将来負担比率（分子）の構造'!M$46</f>
        <v>697</v>
      </c>
      <c r="O61" s="160"/>
      <c r="P61" s="160"/>
    </row>
    <row r="62" spans="1:16">
      <c r="A62" s="160" t="s">
        <v>29</v>
      </c>
      <c r="B62" s="160">
        <f>'将来負担比率（分子）の構造'!I$45</f>
        <v>19702</v>
      </c>
      <c r="C62" s="160"/>
      <c r="D62" s="160"/>
      <c r="E62" s="160">
        <f>'将来負担比率（分子）の構造'!J$45</f>
        <v>17916</v>
      </c>
      <c r="F62" s="160"/>
      <c r="G62" s="160"/>
      <c r="H62" s="160">
        <f>'将来負担比率（分子）の構造'!K$45</f>
        <v>16667</v>
      </c>
      <c r="I62" s="160"/>
      <c r="J62" s="160"/>
      <c r="K62" s="160">
        <f>'将来負担比率（分子）の構造'!L$45</f>
        <v>15822</v>
      </c>
      <c r="L62" s="160"/>
      <c r="M62" s="160"/>
      <c r="N62" s="160">
        <f>'将来負担比率（分子）の構造'!M$45</f>
        <v>15337</v>
      </c>
      <c r="O62" s="160"/>
      <c r="P62" s="160"/>
    </row>
    <row r="63" spans="1:16">
      <c r="A63" s="160" t="s">
        <v>28</v>
      </c>
      <c r="B63" s="160">
        <f>'将来負担比率（分子）の構造'!I$44</f>
        <v>87</v>
      </c>
      <c r="C63" s="160"/>
      <c r="D63" s="160"/>
      <c r="E63" s="160">
        <f>'将来負担比率（分子）の構造'!J$44</f>
        <v>35</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61411</v>
      </c>
      <c r="C64" s="160"/>
      <c r="D64" s="160"/>
      <c r="E64" s="160">
        <f>'将来負担比率（分子）の構造'!J$43</f>
        <v>54905</v>
      </c>
      <c r="F64" s="160"/>
      <c r="G64" s="160"/>
      <c r="H64" s="160">
        <f>'将来負担比率（分子）の構造'!K$43</f>
        <v>48873</v>
      </c>
      <c r="I64" s="160"/>
      <c r="J64" s="160"/>
      <c r="K64" s="160">
        <f>'将来負担比率（分子）の構造'!L$43</f>
        <v>44483</v>
      </c>
      <c r="L64" s="160"/>
      <c r="M64" s="160"/>
      <c r="N64" s="160">
        <f>'将来負担比率（分子）の構造'!M$43</f>
        <v>40353</v>
      </c>
      <c r="O64" s="160"/>
      <c r="P64" s="160"/>
    </row>
    <row r="65" spans="1:16">
      <c r="A65" s="160" t="s">
        <v>26</v>
      </c>
      <c r="B65" s="160">
        <f>'将来負担比率（分子）の構造'!I$42</f>
        <v>720</v>
      </c>
      <c r="C65" s="160"/>
      <c r="D65" s="160"/>
      <c r="E65" s="160">
        <f>'将来負担比率（分子）の構造'!J$42</f>
        <v>586</v>
      </c>
      <c r="F65" s="160"/>
      <c r="G65" s="160"/>
      <c r="H65" s="160">
        <f>'将来負担比率（分子）の構造'!K$42</f>
        <v>448</v>
      </c>
      <c r="I65" s="160"/>
      <c r="J65" s="160"/>
      <c r="K65" s="160">
        <f>'将来負担比率（分子）の構造'!L$42</f>
        <v>308</v>
      </c>
      <c r="L65" s="160"/>
      <c r="M65" s="160"/>
      <c r="N65" s="160">
        <f>'将来負担比率（分子）の構造'!M$42</f>
        <v>134</v>
      </c>
      <c r="O65" s="160"/>
      <c r="P65" s="160"/>
    </row>
    <row r="66" spans="1:16">
      <c r="A66" s="160" t="s">
        <v>25</v>
      </c>
      <c r="B66" s="160">
        <f>'将来負担比率（分子）の構造'!I$41</f>
        <v>204602</v>
      </c>
      <c r="C66" s="160"/>
      <c r="D66" s="160"/>
      <c r="E66" s="160">
        <f>'将来負担比率（分子）の構造'!J$41</f>
        <v>201148</v>
      </c>
      <c r="F66" s="160"/>
      <c r="G66" s="160"/>
      <c r="H66" s="160">
        <f>'将来負担比率（分子）の構造'!K$41</f>
        <v>195741</v>
      </c>
      <c r="I66" s="160"/>
      <c r="J66" s="160"/>
      <c r="K66" s="160">
        <f>'将来負担比率（分子）の構造'!L$41</f>
        <v>191460</v>
      </c>
      <c r="L66" s="160"/>
      <c r="M66" s="160"/>
      <c r="N66" s="160">
        <f>'将来負担比率（分子）の構造'!M$41</f>
        <v>186682</v>
      </c>
      <c r="O66" s="160"/>
      <c r="P66" s="160"/>
    </row>
    <row r="67" spans="1:16">
      <c r="A67" s="160" t="s">
        <v>68</v>
      </c>
      <c r="B67" s="160" t="e">
        <f>NA()</f>
        <v>#N/A</v>
      </c>
      <c r="C67" s="160">
        <f>IF(ISNUMBER('将来負担比率（分子）の構造'!I$53), IF('将来負担比率（分子）の構造'!I$53 &lt; 0, 0, '将来負担比率（分子）の構造'!I$53), NA())</f>
        <v>59544</v>
      </c>
      <c r="D67" s="160" t="e">
        <f>NA()</f>
        <v>#N/A</v>
      </c>
      <c r="E67" s="160" t="e">
        <f>NA()</f>
        <v>#N/A</v>
      </c>
      <c r="F67" s="160">
        <f>IF(ISNUMBER('将来負担比率（分子）の構造'!J$53), IF('将来負担比率（分子）の構造'!J$53 &lt; 0, 0, '将来負担比率（分子）の構造'!J$53), NA())</f>
        <v>49170</v>
      </c>
      <c r="G67" s="160" t="e">
        <f>NA()</f>
        <v>#N/A</v>
      </c>
      <c r="H67" s="160" t="e">
        <f>NA()</f>
        <v>#N/A</v>
      </c>
      <c r="I67" s="160">
        <f>IF(ISNUMBER('将来負担比率（分子）の構造'!K$53), IF('将来負担比率（分子）の構造'!K$53 &lt; 0, 0, '将来負担比率（分子）の構造'!K$53), NA())</f>
        <v>43548</v>
      </c>
      <c r="J67" s="160" t="e">
        <f>NA()</f>
        <v>#N/A</v>
      </c>
      <c r="K67" s="160" t="e">
        <f>NA()</f>
        <v>#N/A</v>
      </c>
      <c r="L67" s="160">
        <f>IF(ISNUMBER('将来負担比率（分子）の構造'!L$53), IF('将来負担比率（分子）の構造'!L$53 &lt; 0, 0, '将来負担比率（分子）の構造'!L$53), NA())</f>
        <v>41626</v>
      </c>
      <c r="M67" s="160" t="e">
        <f>NA()</f>
        <v>#N/A</v>
      </c>
      <c r="N67" s="160" t="e">
        <f>NA()</f>
        <v>#N/A</v>
      </c>
      <c r="O67" s="160">
        <f>IF(ISNUMBER('将来負担比率（分子）の構造'!M$53), IF('将来負担比率（分子）の構造'!M$53 &lt; 0, 0, '将来負担比率（分子）の構造'!M$53), NA())</f>
        <v>38760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9690</v>
      </c>
      <c r="C72" s="164">
        <f>基金残高に係る経年分析!G55</f>
        <v>9497</v>
      </c>
      <c r="D72" s="164">
        <f>基金残高に係る経年分析!H55</f>
        <v>10453</v>
      </c>
    </row>
    <row r="73" spans="1:16">
      <c r="A73" s="163" t="s">
        <v>71</v>
      </c>
      <c r="B73" s="164">
        <f>基金残高に係る経年分析!F56</f>
        <v>7492</v>
      </c>
      <c r="C73" s="164">
        <f>基金残高に係る経年分析!G56</f>
        <v>7520</v>
      </c>
      <c r="D73" s="164">
        <f>基金残高に係る経年分析!H56</f>
        <v>8580</v>
      </c>
    </row>
    <row r="74" spans="1:16">
      <c r="A74" s="163" t="s">
        <v>72</v>
      </c>
      <c r="B74" s="164">
        <f>基金残高に係る経年分析!F57</f>
        <v>15214</v>
      </c>
      <c r="C74" s="164">
        <f>基金残高に係る経年分析!G57</f>
        <v>14402</v>
      </c>
      <c r="D74" s="164">
        <f>基金残高に係る経年分析!H57</f>
        <v>13631</v>
      </c>
    </row>
  </sheetData>
  <sheetProtection algorithmName="SHA-512" hashValue="kWwMM2F8atTG3aLe53t8LLCTE28zPHxgTtrClWYcsyr66iIeYMi0mJtCDWbdAXav28I144JC6Bq+MDBN6vtAjg==" saltValue="ximyKtKQo2dCW1PxhCE6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52900411</v>
      </c>
      <c r="S5" s="611"/>
      <c r="T5" s="611"/>
      <c r="U5" s="611"/>
      <c r="V5" s="611"/>
      <c r="W5" s="611"/>
      <c r="X5" s="611"/>
      <c r="Y5" s="612"/>
      <c r="Z5" s="613">
        <v>32</v>
      </c>
      <c r="AA5" s="613"/>
      <c r="AB5" s="613"/>
      <c r="AC5" s="613"/>
      <c r="AD5" s="614">
        <v>50397076</v>
      </c>
      <c r="AE5" s="614"/>
      <c r="AF5" s="614"/>
      <c r="AG5" s="614"/>
      <c r="AH5" s="614"/>
      <c r="AI5" s="614"/>
      <c r="AJ5" s="614"/>
      <c r="AK5" s="614"/>
      <c r="AL5" s="615">
        <v>58.8</v>
      </c>
      <c r="AM5" s="616"/>
      <c r="AN5" s="616"/>
      <c r="AO5" s="617"/>
      <c r="AP5" s="607" t="s">
        <v>221</v>
      </c>
      <c r="AQ5" s="608"/>
      <c r="AR5" s="608"/>
      <c r="AS5" s="608"/>
      <c r="AT5" s="608"/>
      <c r="AU5" s="608"/>
      <c r="AV5" s="608"/>
      <c r="AW5" s="608"/>
      <c r="AX5" s="608"/>
      <c r="AY5" s="608"/>
      <c r="AZ5" s="608"/>
      <c r="BA5" s="608"/>
      <c r="BB5" s="608"/>
      <c r="BC5" s="608"/>
      <c r="BD5" s="608"/>
      <c r="BE5" s="608"/>
      <c r="BF5" s="609"/>
      <c r="BG5" s="621">
        <v>48771695</v>
      </c>
      <c r="BH5" s="622"/>
      <c r="BI5" s="622"/>
      <c r="BJ5" s="622"/>
      <c r="BK5" s="622"/>
      <c r="BL5" s="622"/>
      <c r="BM5" s="622"/>
      <c r="BN5" s="623"/>
      <c r="BO5" s="624">
        <v>92.2</v>
      </c>
      <c r="BP5" s="624"/>
      <c r="BQ5" s="624"/>
      <c r="BR5" s="624"/>
      <c r="BS5" s="625">
        <v>619727</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1408217</v>
      </c>
      <c r="S6" s="622"/>
      <c r="T6" s="622"/>
      <c r="U6" s="622"/>
      <c r="V6" s="622"/>
      <c r="W6" s="622"/>
      <c r="X6" s="622"/>
      <c r="Y6" s="623"/>
      <c r="Z6" s="624">
        <v>0.9</v>
      </c>
      <c r="AA6" s="624"/>
      <c r="AB6" s="624"/>
      <c r="AC6" s="624"/>
      <c r="AD6" s="625">
        <v>1408217</v>
      </c>
      <c r="AE6" s="625"/>
      <c r="AF6" s="625"/>
      <c r="AG6" s="625"/>
      <c r="AH6" s="625"/>
      <c r="AI6" s="625"/>
      <c r="AJ6" s="625"/>
      <c r="AK6" s="625"/>
      <c r="AL6" s="626">
        <v>1.6</v>
      </c>
      <c r="AM6" s="627"/>
      <c r="AN6" s="627"/>
      <c r="AO6" s="628"/>
      <c r="AP6" s="618" t="s">
        <v>226</v>
      </c>
      <c r="AQ6" s="619"/>
      <c r="AR6" s="619"/>
      <c r="AS6" s="619"/>
      <c r="AT6" s="619"/>
      <c r="AU6" s="619"/>
      <c r="AV6" s="619"/>
      <c r="AW6" s="619"/>
      <c r="AX6" s="619"/>
      <c r="AY6" s="619"/>
      <c r="AZ6" s="619"/>
      <c r="BA6" s="619"/>
      <c r="BB6" s="619"/>
      <c r="BC6" s="619"/>
      <c r="BD6" s="619"/>
      <c r="BE6" s="619"/>
      <c r="BF6" s="620"/>
      <c r="BG6" s="621">
        <v>48771695</v>
      </c>
      <c r="BH6" s="622"/>
      <c r="BI6" s="622"/>
      <c r="BJ6" s="622"/>
      <c r="BK6" s="622"/>
      <c r="BL6" s="622"/>
      <c r="BM6" s="622"/>
      <c r="BN6" s="623"/>
      <c r="BO6" s="624">
        <v>92.2</v>
      </c>
      <c r="BP6" s="624"/>
      <c r="BQ6" s="624"/>
      <c r="BR6" s="624"/>
      <c r="BS6" s="625">
        <v>619727</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694632</v>
      </c>
      <c r="CS6" s="622"/>
      <c r="CT6" s="622"/>
      <c r="CU6" s="622"/>
      <c r="CV6" s="622"/>
      <c r="CW6" s="622"/>
      <c r="CX6" s="622"/>
      <c r="CY6" s="623"/>
      <c r="CZ6" s="615">
        <v>0.4</v>
      </c>
      <c r="DA6" s="616"/>
      <c r="DB6" s="616"/>
      <c r="DC6" s="635"/>
      <c r="DD6" s="630">
        <v>178</v>
      </c>
      <c r="DE6" s="622"/>
      <c r="DF6" s="622"/>
      <c r="DG6" s="622"/>
      <c r="DH6" s="622"/>
      <c r="DI6" s="622"/>
      <c r="DJ6" s="622"/>
      <c r="DK6" s="622"/>
      <c r="DL6" s="622"/>
      <c r="DM6" s="622"/>
      <c r="DN6" s="622"/>
      <c r="DO6" s="622"/>
      <c r="DP6" s="623"/>
      <c r="DQ6" s="630">
        <v>694632</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66234</v>
      </c>
      <c r="S7" s="622"/>
      <c r="T7" s="622"/>
      <c r="U7" s="622"/>
      <c r="V7" s="622"/>
      <c r="W7" s="622"/>
      <c r="X7" s="622"/>
      <c r="Y7" s="623"/>
      <c r="Z7" s="624">
        <v>0</v>
      </c>
      <c r="AA7" s="624"/>
      <c r="AB7" s="624"/>
      <c r="AC7" s="624"/>
      <c r="AD7" s="625">
        <v>66234</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22795866</v>
      </c>
      <c r="BH7" s="622"/>
      <c r="BI7" s="622"/>
      <c r="BJ7" s="622"/>
      <c r="BK7" s="622"/>
      <c r="BL7" s="622"/>
      <c r="BM7" s="622"/>
      <c r="BN7" s="623"/>
      <c r="BO7" s="624">
        <v>43.1</v>
      </c>
      <c r="BP7" s="624"/>
      <c r="BQ7" s="624"/>
      <c r="BR7" s="624"/>
      <c r="BS7" s="625">
        <v>619727</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14373709</v>
      </c>
      <c r="CS7" s="622"/>
      <c r="CT7" s="622"/>
      <c r="CU7" s="622"/>
      <c r="CV7" s="622"/>
      <c r="CW7" s="622"/>
      <c r="CX7" s="622"/>
      <c r="CY7" s="623"/>
      <c r="CZ7" s="624">
        <v>8.9</v>
      </c>
      <c r="DA7" s="624"/>
      <c r="DB7" s="624"/>
      <c r="DC7" s="624"/>
      <c r="DD7" s="630">
        <v>580278</v>
      </c>
      <c r="DE7" s="622"/>
      <c r="DF7" s="622"/>
      <c r="DG7" s="622"/>
      <c r="DH7" s="622"/>
      <c r="DI7" s="622"/>
      <c r="DJ7" s="622"/>
      <c r="DK7" s="622"/>
      <c r="DL7" s="622"/>
      <c r="DM7" s="622"/>
      <c r="DN7" s="622"/>
      <c r="DO7" s="622"/>
      <c r="DP7" s="623"/>
      <c r="DQ7" s="630">
        <v>11596768</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131725</v>
      </c>
      <c r="S8" s="622"/>
      <c r="T8" s="622"/>
      <c r="U8" s="622"/>
      <c r="V8" s="622"/>
      <c r="W8" s="622"/>
      <c r="X8" s="622"/>
      <c r="Y8" s="623"/>
      <c r="Z8" s="624">
        <v>0.1</v>
      </c>
      <c r="AA8" s="624"/>
      <c r="AB8" s="624"/>
      <c r="AC8" s="624"/>
      <c r="AD8" s="625">
        <v>131725</v>
      </c>
      <c r="AE8" s="625"/>
      <c r="AF8" s="625"/>
      <c r="AG8" s="625"/>
      <c r="AH8" s="625"/>
      <c r="AI8" s="625"/>
      <c r="AJ8" s="625"/>
      <c r="AK8" s="625"/>
      <c r="AL8" s="626">
        <v>0.2</v>
      </c>
      <c r="AM8" s="627"/>
      <c r="AN8" s="627"/>
      <c r="AO8" s="628"/>
      <c r="AP8" s="618" t="s">
        <v>232</v>
      </c>
      <c r="AQ8" s="619"/>
      <c r="AR8" s="619"/>
      <c r="AS8" s="619"/>
      <c r="AT8" s="619"/>
      <c r="AU8" s="619"/>
      <c r="AV8" s="619"/>
      <c r="AW8" s="619"/>
      <c r="AX8" s="619"/>
      <c r="AY8" s="619"/>
      <c r="AZ8" s="619"/>
      <c r="BA8" s="619"/>
      <c r="BB8" s="619"/>
      <c r="BC8" s="619"/>
      <c r="BD8" s="619"/>
      <c r="BE8" s="619"/>
      <c r="BF8" s="620"/>
      <c r="BG8" s="621">
        <v>644228</v>
      </c>
      <c r="BH8" s="622"/>
      <c r="BI8" s="622"/>
      <c r="BJ8" s="622"/>
      <c r="BK8" s="622"/>
      <c r="BL8" s="622"/>
      <c r="BM8" s="622"/>
      <c r="BN8" s="623"/>
      <c r="BO8" s="624">
        <v>1.2</v>
      </c>
      <c r="BP8" s="624"/>
      <c r="BQ8" s="624"/>
      <c r="BR8" s="624"/>
      <c r="BS8" s="630" t="s">
        <v>122</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72723806</v>
      </c>
      <c r="CS8" s="622"/>
      <c r="CT8" s="622"/>
      <c r="CU8" s="622"/>
      <c r="CV8" s="622"/>
      <c r="CW8" s="622"/>
      <c r="CX8" s="622"/>
      <c r="CY8" s="623"/>
      <c r="CZ8" s="624">
        <v>44.9</v>
      </c>
      <c r="DA8" s="624"/>
      <c r="DB8" s="624"/>
      <c r="DC8" s="624"/>
      <c r="DD8" s="630">
        <v>1313427</v>
      </c>
      <c r="DE8" s="622"/>
      <c r="DF8" s="622"/>
      <c r="DG8" s="622"/>
      <c r="DH8" s="622"/>
      <c r="DI8" s="622"/>
      <c r="DJ8" s="622"/>
      <c r="DK8" s="622"/>
      <c r="DL8" s="622"/>
      <c r="DM8" s="622"/>
      <c r="DN8" s="622"/>
      <c r="DO8" s="622"/>
      <c r="DP8" s="623"/>
      <c r="DQ8" s="630">
        <v>29855113</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126989</v>
      </c>
      <c r="S9" s="622"/>
      <c r="T9" s="622"/>
      <c r="U9" s="622"/>
      <c r="V9" s="622"/>
      <c r="W9" s="622"/>
      <c r="X9" s="622"/>
      <c r="Y9" s="623"/>
      <c r="Z9" s="624">
        <v>0.1</v>
      </c>
      <c r="AA9" s="624"/>
      <c r="AB9" s="624"/>
      <c r="AC9" s="624"/>
      <c r="AD9" s="625">
        <v>126989</v>
      </c>
      <c r="AE9" s="625"/>
      <c r="AF9" s="625"/>
      <c r="AG9" s="625"/>
      <c r="AH9" s="625"/>
      <c r="AI9" s="625"/>
      <c r="AJ9" s="625"/>
      <c r="AK9" s="625"/>
      <c r="AL9" s="626">
        <v>0.1</v>
      </c>
      <c r="AM9" s="627"/>
      <c r="AN9" s="627"/>
      <c r="AO9" s="628"/>
      <c r="AP9" s="618" t="s">
        <v>235</v>
      </c>
      <c r="AQ9" s="619"/>
      <c r="AR9" s="619"/>
      <c r="AS9" s="619"/>
      <c r="AT9" s="619"/>
      <c r="AU9" s="619"/>
      <c r="AV9" s="619"/>
      <c r="AW9" s="619"/>
      <c r="AX9" s="619"/>
      <c r="AY9" s="619"/>
      <c r="AZ9" s="619"/>
      <c r="BA9" s="619"/>
      <c r="BB9" s="619"/>
      <c r="BC9" s="619"/>
      <c r="BD9" s="619"/>
      <c r="BE9" s="619"/>
      <c r="BF9" s="620"/>
      <c r="BG9" s="621">
        <v>17873387</v>
      </c>
      <c r="BH9" s="622"/>
      <c r="BI9" s="622"/>
      <c r="BJ9" s="622"/>
      <c r="BK9" s="622"/>
      <c r="BL9" s="622"/>
      <c r="BM9" s="622"/>
      <c r="BN9" s="623"/>
      <c r="BO9" s="624">
        <v>33.799999999999997</v>
      </c>
      <c r="BP9" s="624"/>
      <c r="BQ9" s="624"/>
      <c r="BR9" s="624"/>
      <c r="BS9" s="630" t="s">
        <v>122</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10915778</v>
      </c>
      <c r="CS9" s="622"/>
      <c r="CT9" s="622"/>
      <c r="CU9" s="622"/>
      <c r="CV9" s="622"/>
      <c r="CW9" s="622"/>
      <c r="CX9" s="622"/>
      <c r="CY9" s="623"/>
      <c r="CZ9" s="624">
        <v>6.7</v>
      </c>
      <c r="DA9" s="624"/>
      <c r="DB9" s="624"/>
      <c r="DC9" s="624"/>
      <c r="DD9" s="630">
        <v>283212</v>
      </c>
      <c r="DE9" s="622"/>
      <c r="DF9" s="622"/>
      <c r="DG9" s="622"/>
      <c r="DH9" s="622"/>
      <c r="DI9" s="622"/>
      <c r="DJ9" s="622"/>
      <c r="DK9" s="622"/>
      <c r="DL9" s="622"/>
      <c r="DM9" s="622"/>
      <c r="DN9" s="622"/>
      <c r="DO9" s="622"/>
      <c r="DP9" s="623"/>
      <c r="DQ9" s="630">
        <v>7929272</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238</v>
      </c>
      <c r="S10" s="622"/>
      <c r="T10" s="622"/>
      <c r="U10" s="622"/>
      <c r="V10" s="622"/>
      <c r="W10" s="622"/>
      <c r="X10" s="622"/>
      <c r="Y10" s="623"/>
      <c r="Z10" s="624" t="s">
        <v>122</v>
      </c>
      <c r="AA10" s="624"/>
      <c r="AB10" s="624"/>
      <c r="AC10" s="624"/>
      <c r="AD10" s="625" t="s">
        <v>238</v>
      </c>
      <c r="AE10" s="625"/>
      <c r="AF10" s="625"/>
      <c r="AG10" s="625"/>
      <c r="AH10" s="625"/>
      <c r="AI10" s="625"/>
      <c r="AJ10" s="625"/>
      <c r="AK10" s="625"/>
      <c r="AL10" s="626" t="s">
        <v>122</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1138443</v>
      </c>
      <c r="BH10" s="622"/>
      <c r="BI10" s="622"/>
      <c r="BJ10" s="622"/>
      <c r="BK10" s="622"/>
      <c r="BL10" s="622"/>
      <c r="BM10" s="622"/>
      <c r="BN10" s="623"/>
      <c r="BO10" s="624">
        <v>2.2000000000000002</v>
      </c>
      <c r="BP10" s="624"/>
      <c r="BQ10" s="624"/>
      <c r="BR10" s="624"/>
      <c r="BS10" s="630" t="s">
        <v>122</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144344</v>
      </c>
      <c r="CS10" s="622"/>
      <c r="CT10" s="622"/>
      <c r="CU10" s="622"/>
      <c r="CV10" s="622"/>
      <c r="CW10" s="622"/>
      <c r="CX10" s="622"/>
      <c r="CY10" s="623"/>
      <c r="CZ10" s="624">
        <v>0.1</v>
      </c>
      <c r="DA10" s="624"/>
      <c r="DB10" s="624"/>
      <c r="DC10" s="624"/>
      <c r="DD10" s="630" t="s">
        <v>122</v>
      </c>
      <c r="DE10" s="622"/>
      <c r="DF10" s="622"/>
      <c r="DG10" s="622"/>
      <c r="DH10" s="622"/>
      <c r="DI10" s="622"/>
      <c r="DJ10" s="622"/>
      <c r="DK10" s="622"/>
      <c r="DL10" s="622"/>
      <c r="DM10" s="622"/>
      <c r="DN10" s="622"/>
      <c r="DO10" s="622"/>
      <c r="DP10" s="623"/>
      <c r="DQ10" s="630">
        <v>67884</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238</v>
      </c>
      <c r="AA11" s="624"/>
      <c r="AB11" s="624"/>
      <c r="AC11" s="624"/>
      <c r="AD11" s="625" t="s">
        <v>238</v>
      </c>
      <c r="AE11" s="625"/>
      <c r="AF11" s="625"/>
      <c r="AG11" s="625"/>
      <c r="AH11" s="625"/>
      <c r="AI11" s="625"/>
      <c r="AJ11" s="625"/>
      <c r="AK11" s="625"/>
      <c r="AL11" s="626" t="s">
        <v>122</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3139808</v>
      </c>
      <c r="BH11" s="622"/>
      <c r="BI11" s="622"/>
      <c r="BJ11" s="622"/>
      <c r="BK11" s="622"/>
      <c r="BL11" s="622"/>
      <c r="BM11" s="622"/>
      <c r="BN11" s="623"/>
      <c r="BO11" s="624">
        <v>5.9</v>
      </c>
      <c r="BP11" s="624"/>
      <c r="BQ11" s="624"/>
      <c r="BR11" s="624"/>
      <c r="BS11" s="630">
        <v>619727</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4178733</v>
      </c>
      <c r="CS11" s="622"/>
      <c r="CT11" s="622"/>
      <c r="CU11" s="622"/>
      <c r="CV11" s="622"/>
      <c r="CW11" s="622"/>
      <c r="CX11" s="622"/>
      <c r="CY11" s="623"/>
      <c r="CZ11" s="624">
        <v>2.6</v>
      </c>
      <c r="DA11" s="624"/>
      <c r="DB11" s="624"/>
      <c r="DC11" s="624"/>
      <c r="DD11" s="630">
        <v>734054</v>
      </c>
      <c r="DE11" s="622"/>
      <c r="DF11" s="622"/>
      <c r="DG11" s="622"/>
      <c r="DH11" s="622"/>
      <c r="DI11" s="622"/>
      <c r="DJ11" s="622"/>
      <c r="DK11" s="622"/>
      <c r="DL11" s="622"/>
      <c r="DM11" s="622"/>
      <c r="DN11" s="622"/>
      <c r="DO11" s="622"/>
      <c r="DP11" s="623"/>
      <c r="DQ11" s="630">
        <v>2814327</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7703342</v>
      </c>
      <c r="S12" s="622"/>
      <c r="T12" s="622"/>
      <c r="U12" s="622"/>
      <c r="V12" s="622"/>
      <c r="W12" s="622"/>
      <c r="X12" s="622"/>
      <c r="Y12" s="623"/>
      <c r="Z12" s="624">
        <v>4.7</v>
      </c>
      <c r="AA12" s="624"/>
      <c r="AB12" s="624"/>
      <c r="AC12" s="624"/>
      <c r="AD12" s="625">
        <v>7703342</v>
      </c>
      <c r="AE12" s="625"/>
      <c r="AF12" s="625"/>
      <c r="AG12" s="625"/>
      <c r="AH12" s="625"/>
      <c r="AI12" s="625"/>
      <c r="AJ12" s="625"/>
      <c r="AK12" s="625"/>
      <c r="AL12" s="626">
        <v>9</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22089417</v>
      </c>
      <c r="BH12" s="622"/>
      <c r="BI12" s="622"/>
      <c r="BJ12" s="622"/>
      <c r="BK12" s="622"/>
      <c r="BL12" s="622"/>
      <c r="BM12" s="622"/>
      <c r="BN12" s="623"/>
      <c r="BO12" s="624">
        <v>41.8</v>
      </c>
      <c r="BP12" s="624"/>
      <c r="BQ12" s="624"/>
      <c r="BR12" s="624"/>
      <c r="BS12" s="630" t="s">
        <v>238</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1891513</v>
      </c>
      <c r="CS12" s="622"/>
      <c r="CT12" s="622"/>
      <c r="CU12" s="622"/>
      <c r="CV12" s="622"/>
      <c r="CW12" s="622"/>
      <c r="CX12" s="622"/>
      <c r="CY12" s="623"/>
      <c r="CZ12" s="624">
        <v>1.2</v>
      </c>
      <c r="DA12" s="624"/>
      <c r="DB12" s="624"/>
      <c r="DC12" s="624"/>
      <c r="DD12" s="630">
        <v>37225</v>
      </c>
      <c r="DE12" s="622"/>
      <c r="DF12" s="622"/>
      <c r="DG12" s="622"/>
      <c r="DH12" s="622"/>
      <c r="DI12" s="622"/>
      <c r="DJ12" s="622"/>
      <c r="DK12" s="622"/>
      <c r="DL12" s="622"/>
      <c r="DM12" s="622"/>
      <c r="DN12" s="622"/>
      <c r="DO12" s="622"/>
      <c r="DP12" s="623"/>
      <c r="DQ12" s="630">
        <v>1832223</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v>195945</v>
      </c>
      <c r="S13" s="622"/>
      <c r="T13" s="622"/>
      <c r="U13" s="622"/>
      <c r="V13" s="622"/>
      <c r="W13" s="622"/>
      <c r="X13" s="622"/>
      <c r="Y13" s="623"/>
      <c r="Z13" s="624">
        <v>0.1</v>
      </c>
      <c r="AA13" s="624"/>
      <c r="AB13" s="624"/>
      <c r="AC13" s="624"/>
      <c r="AD13" s="625">
        <v>195945</v>
      </c>
      <c r="AE13" s="625"/>
      <c r="AF13" s="625"/>
      <c r="AG13" s="625"/>
      <c r="AH13" s="625"/>
      <c r="AI13" s="625"/>
      <c r="AJ13" s="625"/>
      <c r="AK13" s="625"/>
      <c r="AL13" s="626">
        <v>0.2</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21772607</v>
      </c>
      <c r="BH13" s="622"/>
      <c r="BI13" s="622"/>
      <c r="BJ13" s="622"/>
      <c r="BK13" s="622"/>
      <c r="BL13" s="622"/>
      <c r="BM13" s="622"/>
      <c r="BN13" s="623"/>
      <c r="BO13" s="624">
        <v>41.2</v>
      </c>
      <c r="BP13" s="624"/>
      <c r="BQ13" s="624"/>
      <c r="BR13" s="624"/>
      <c r="BS13" s="630" t="s">
        <v>238</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17267050</v>
      </c>
      <c r="CS13" s="622"/>
      <c r="CT13" s="622"/>
      <c r="CU13" s="622"/>
      <c r="CV13" s="622"/>
      <c r="CW13" s="622"/>
      <c r="CX13" s="622"/>
      <c r="CY13" s="623"/>
      <c r="CZ13" s="624">
        <v>10.7</v>
      </c>
      <c r="DA13" s="624"/>
      <c r="DB13" s="624"/>
      <c r="DC13" s="624"/>
      <c r="DD13" s="630">
        <v>8991330</v>
      </c>
      <c r="DE13" s="622"/>
      <c r="DF13" s="622"/>
      <c r="DG13" s="622"/>
      <c r="DH13" s="622"/>
      <c r="DI13" s="622"/>
      <c r="DJ13" s="622"/>
      <c r="DK13" s="622"/>
      <c r="DL13" s="622"/>
      <c r="DM13" s="622"/>
      <c r="DN13" s="622"/>
      <c r="DO13" s="622"/>
      <c r="DP13" s="623"/>
      <c r="DQ13" s="630">
        <v>8385974</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238</v>
      </c>
      <c r="S14" s="622"/>
      <c r="T14" s="622"/>
      <c r="U14" s="622"/>
      <c r="V14" s="622"/>
      <c r="W14" s="622"/>
      <c r="X14" s="622"/>
      <c r="Y14" s="623"/>
      <c r="Z14" s="624" t="s">
        <v>238</v>
      </c>
      <c r="AA14" s="624"/>
      <c r="AB14" s="624"/>
      <c r="AC14" s="624"/>
      <c r="AD14" s="625" t="s">
        <v>122</v>
      </c>
      <c r="AE14" s="625"/>
      <c r="AF14" s="625"/>
      <c r="AG14" s="625"/>
      <c r="AH14" s="625"/>
      <c r="AI14" s="625"/>
      <c r="AJ14" s="625"/>
      <c r="AK14" s="625"/>
      <c r="AL14" s="626" t="s">
        <v>238</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1113668</v>
      </c>
      <c r="BH14" s="622"/>
      <c r="BI14" s="622"/>
      <c r="BJ14" s="622"/>
      <c r="BK14" s="622"/>
      <c r="BL14" s="622"/>
      <c r="BM14" s="622"/>
      <c r="BN14" s="623"/>
      <c r="BO14" s="624">
        <v>2.1</v>
      </c>
      <c r="BP14" s="624"/>
      <c r="BQ14" s="624"/>
      <c r="BR14" s="624"/>
      <c r="BS14" s="630" t="s">
        <v>122</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3554892</v>
      </c>
      <c r="CS14" s="622"/>
      <c r="CT14" s="622"/>
      <c r="CU14" s="622"/>
      <c r="CV14" s="622"/>
      <c r="CW14" s="622"/>
      <c r="CX14" s="622"/>
      <c r="CY14" s="623"/>
      <c r="CZ14" s="624">
        <v>2.2000000000000002</v>
      </c>
      <c r="DA14" s="624"/>
      <c r="DB14" s="624"/>
      <c r="DC14" s="624"/>
      <c r="DD14" s="630">
        <v>296322</v>
      </c>
      <c r="DE14" s="622"/>
      <c r="DF14" s="622"/>
      <c r="DG14" s="622"/>
      <c r="DH14" s="622"/>
      <c r="DI14" s="622"/>
      <c r="DJ14" s="622"/>
      <c r="DK14" s="622"/>
      <c r="DL14" s="622"/>
      <c r="DM14" s="622"/>
      <c r="DN14" s="622"/>
      <c r="DO14" s="622"/>
      <c r="DP14" s="623"/>
      <c r="DQ14" s="630">
        <v>3218245</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216230</v>
      </c>
      <c r="S15" s="622"/>
      <c r="T15" s="622"/>
      <c r="U15" s="622"/>
      <c r="V15" s="622"/>
      <c r="W15" s="622"/>
      <c r="X15" s="622"/>
      <c r="Y15" s="623"/>
      <c r="Z15" s="624">
        <v>0.1</v>
      </c>
      <c r="AA15" s="624"/>
      <c r="AB15" s="624"/>
      <c r="AC15" s="624"/>
      <c r="AD15" s="625">
        <v>216230</v>
      </c>
      <c r="AE15" s="625"/>
      <c r="AF15" s="625"/>
      <c r="AG15" s="625"/>
      <c r="AH15" s="625"/>
      <c r="AI15" s="625"/>
      <c r="AJ15" s="625"/>
      <c r="AK15" s="625"/>
      <c r="AL15" s="626">
        <v>0.3</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2772744</v>
      </c>
      <c r="BH15" s="622"/>
      <c r="BI15" s="622"/>
      <c r="BJ15" s="622"/>
      <c r="BK15" s="622"/>
      <c r="BL15" s="622"/>
      <c r="BM15" s="622"/>
      <c r="BN15" s="623"/>
      <c r="BO15" s="624">
        <v>5.2</v>
      </c>
      <c r="BP15" s="624"/>
      <c r="BQ15" s="624"/>
      <c r="BR15" s="624"/>
      <c r="BS15" s="630" t="s">
        <v>122</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14805629</v>
      </c>
      <c r="CS15" s="622"/>
      <c r="CT15" s="622"/>
      <c r="CU15" s="622"/>
      <c r="CV15" s="622"/>
      <c r="CW15" s="622"/>
      <c r="CX15" s="622"/>
      <c r="CY15" s="623"/>
      <c r="CZ15" s="624">
        <v>9.1</v>
      </c>
      <c r="DA15" s="624"/>
      <c r="DB15" s="624"/>
      <c r="DC15" s="624"/>
      <c r="DD15" s="630">
        <v>2337814</v>
      </c>
      <c r="DE15" s="622"/>
      <c r="DF15" s="622"/>
      <c r="DG15" s="622"/>
      <c r="DH15" s="622"/>
      <c r="DI15" s="622"/>
      <c r="DJ15" s="622"/>
      <c r="DK15" s="622"/>
      <c r="DL15" s="622"/>
      <c r="DM15" s="622"/>
      <c r="DN15" s="622"/>
      <c r="DO15" s="622"/>
      <c r="DP15" s="623"/>
      <c r="DQ15" s="630">
        <v>10165814</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238</v>
      </c>
      <c r="AA16" s="624"/>
      <c r="AB16" s="624"/>
      <c r="AC16" s="624"/>
      <c r="AD16" s="625" t="s">
        <v>122</v>
      </c>
      <c r="AE16" s="625"/>
      <c r="AF16" s="625"/>
      <c r="AG16" s="625"/>
      <c r="AH16" s="625"/>
      <c r="AI16" s="625"/>
      <c r="AJ16" s="625"/>
      <c r="AK16" s="625"/>
      <c r="AL16" s="626" t="s">
        <v>122</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24" t="s">
        <v>122</v>
      </c>
      <c r="BP16" s="624"/>
      <c r="BQ16" s="624"/>
      <c r="BR16" s="624"/>
      <c r="BS16" s="630" t="s">
        <v>238</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772974</v>
      </c>
      <c r="CS16" s="622"/>
      <c r="CT16" s="622"/>
      <c r="CU16" s="622"/>
      <c r="CV16" s="622"/>
      <c r="CW16" s="622"/>
      <c r="CX16" s="622"/>
      <c r="CY16" s="623"/>
      <c r="CZ16" s="624">
        <v>0.5</v>
      </c>
      <c r="DA16" s="624"/>
      <c r="DB16" s="624"/>
      <c r="DC16" s="624"/>
      <c r="DD16" s="630" t="s">
        <v>122</v>
      </c>
      <c r="DE16" s="622"/>
      <c r="DF16" s="622"/>
      <c r="DG16" s="622"/>
      <c r="DH16" s="622"/>
      <c r="DI16" s="622"/>
      <c r="DJ16" s="622"/>
      <c r="DK16" s="622"/>
      <c r="DL16" s="622"/>
      <c r="DM16" s="622"/>
      <c r="DN16" s="622"/>
      <c r="DO16" s="622"/>
      <c r="DP16" s="623"/>
      <c r="DQ16" s="630">
        <v>133655</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251662</v>
      </c>
      <c r="S17" s="622"/>
      <c r="T17" s="622"/>
      <c r="U17" s="622"/>
      <c r="V17" s="622"/>
      <c r="W17" s="622"/>
      <c r="X17" s="622"/>
      <c r="Y17" s="623"/>
      <c r="Z17" s="624">
        <v>0.2</v>
      </c>
      <c r="AA17" s="624"/>
      <c r="AB17" s="624"/>
      <c r="AC17" s="624"/>
      <c r="AD17" s="625">
        <v>251662</v>
      </c>
      <c r="AE17" s="625"/>
      <c r="AF17" s="625"/>
      <c r="AG17" s="625"/>
      <c r="AH17" s="625"/>
      <c r="AI17" s="625"/>
      <c r="AJ17" s="625"/>
      <c r="AK17" s="625"/>
      <c r="AL17" s="626">
        <v>0.3</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238</v>
      </c>
      <c r="BP17" s="624"/>
      <c r="BQ17" s="624"/>
      <c r="BR17" s="624"/>
      <c r="BS17" s="630" t="s">
        <v>122</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20604535</v>
      </c>
      <c r="CS17" s="622"/>
      <c r="CT17" s="622"/>
      <c r="CU17" s="622"/>
      <c r="CV17" s="622"/>
      <c r="CW17" s="622"/>
      <c r="CX17" s="622"/>
      <c r="CY17" s="623"/>
      <c r="CZ17" s="624">
        <v>12.7</v>
      </c>
      <c r="DA17" s="624"/>
      <c r="DB17" s="624"/>
      <c r="DC17" s="624"/>
      <c r="DD17" s="630" t="s">
        <v>238</v>
      </c>
      <c r="DE17" s="622"/>
      <c r="DF17" s="622"/>
      <c r="DG17" s="622"/>
      <c r="DH17" s="622"/>
      <c r="DI17" s="622"/>
      <c r="DJ17" s="622"/>
      <c r="DK17" s="622"/>
      <c r="DL17" s="622"/>
      <c r="DM17" s="622"/>
      <c r="DN17" s="622"/>
      <c r="DO17" s="622"/>
      <c r="DP17" s="623"/>
      <c r="DQ17" s="630">
        <v>19887893</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26383920</v>
      </c>
      <c r="S18" s="622"/>
      <c r="T18" s="622"/>
      <c r="U18" s="622"/>
      <c r="V18" s="622"/>
      <c r="W18" s="622"/>
      <c r="X18" s="622"/>
      <c r="Y18" s="623"/>
      <c r="Z18" s="624">
        <v>16</v>
      </c>
      <c r="AA18" s="624"/>
      <c r="AB18" s="624"/>
      <c r="AC18" s="624"/>
      <c r="AD18" s="625">
        <v>24904716</v>
      </c>
      <c r="AE18" s="625"/>
      <c r="AF18" s="625"/>
      <c r="AG18" s="625"/>
      <c r="AH18" s="625"/>
      <c r="AI18" s="625"/>
      <c r="AJ18" s="625"/>
      <c r="AK18" s="625"/>
      <c r="AL18" s="626">
        <v>29.1</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122</v>
      </c>
      <c r="DA18" s="624"/>
      <c r="DB18" s="624"/>
      <c r="DC18" s="624"/>
      <c r="DD18" s="630" t="s">
        <v>122</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24904716</v>
      </c>
      <c r="S19" s="622"/>
      <c r="T19" s="622"/>
      <c r="U19" s="622"/>
      <c r="V19" s="622"/>
      <c r="W19" s="622"/>
      <c r="X19" s="622"/>
      <c r="Y19" s="623"/>
      <c r="Z19" s="624">
        <v>15.1</v>
      </c>
      <c r="AA19" s="624"/>
      <c r="AB19" s="624"/>
      <c r="AC19" s="624"/>
      <c r="AD19" s="625">
        <v>24904716</v>
      </c>
      <c r="AE19" s="625"/>
      <c r="AF19" s="625"/>
      <c r="AG19" s="625"/>
      <c r="AH19" s="625"/>
      <c r="AI19" s="625"/>
      <c r="AJ19" s="625"/>
      <c r="AK19" s="625"/>
      <c r="AL19" s="626">
        <v>29.1</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4128716</v>
      </c>
      <c r="BH19" s="622"/>
      <c r="BI19" s="622"/>
      <c r="BJ19" s="622"/>
      <c r="BK19" s="622"/>
      <c r="BL19" s="622"/>
      <c r="BM19" s="622"/>
      <c r="BN19" s="623"/>
      <c r="BO19" s="624">
        <v>7.8</v>
      </c>
      <c r="BP19" s="624"/>
      <c r="BQ19" s="624"/>
      <c r="BR19" s="624"/>
      <c r="BS19" s="630" t="s">
        <v>122</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238</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1479170</v>
      </c>
      <c r="S20" s="622"/>
      <c r="T20" s="622"/>
      <c r="U20" s="622"/>
      <c r="V20" s="622"/>
      <c r="W20" s="622"/>
      <c r="X20" s="622"/>
      <c r="Y20" s="623"/>
      <c r="Z20" s="624">
        <v>0.9</v>
      </c>
      <c r="AA20" s="624"/>
      <c r="AB20" s="624"/>
      <c r="AC20" s="624"/>
      <c r="AD20" s="625" t="s">
        <v>122</v>
      </c>
      <c r="AE20" s="625"/>
      <c r="AF20" s="625"/>
      <c r="AG20" s="625"/>
      <c r="AH20" s="625"/>
      <c r="AI20" s="625"/>
      <c r="AJ20" s="625"/>
      <c r="AK20" s="625"/>
      <c r="AL20" s="626" t="s">
        <v>122</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4128716</v>
      </c>
      <c r="BH20" s="622"/>
      <c r="BI20" s="622"/>
      <c r="BJ20" s="622"/>
      <c r="BK20" s="622"/>
      <c r="BL20" s="622"/>
      <c r="BM20" s="622"/>
      <c r="BN20" s="623"/>
      <c r="BO20" s="624">
        <v>7.8</v>
      </c>
      <c r="BP20" s="624"/>
      <c r="BQ20" s="624"/>
      <c r="BR20" s="624"/>
      <c r="BS20" s="630" t="s">
        <v>122</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161927595</v>
      </c>
      <c r="CS20" s="622"/>
      <c r="CT20" s="622"/>
      <c r="CU20" s="622"/>
      <c r="CV20" s="622"/>
      <c r="CW20" s="622"/>
      <c r="CX20" s="622"/>
      <c r="CY20" s="623"/>
      <c r="CZ20" s="624">
        <v>100</v>
      </c>
      <c r="DA20" s="624"/>
      <c r="DB20" s="624"/>
      <c r="DC20" s="624"/>
      <c r="DD20" s="630">
        <v>14573840</v>
      </c>
      <c r="DE20" s="622"/>
      <c r="DF20" s="622"/>
      <c r="DG20" s="622"/>
      <c r="DH20" s="622"/>
      <c r="DI20" s="622"/>
      <c r="DJ20" s="622"/>
      <c r="DK20" s="622"/>
      <c r="DL20" s="622"/>
      <c r="DM20" s="622"/>
      <c r="DN20" s="622"/>
      <c r="DO20" s="622"/>
      <c r="DP20" s="623"/>
      <c r="DQ20" s="630">
        <v>96581800</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v>34</v>
      </c>
      <c r="S21" s="622"/>
      <c r="T21" s="622"/>
      <c r="U21" s="622"/>
      <c r="V21" s="622"/>
      <c r="W21" s="622"/>
      <c r="X21" s="622"/>
      <c r="Y21" s="623"/>
      <c r="Z21" s="624">
        <v>0</v>
      </c>
      <c r="AA21" s="624"/>
      <c r="AB21" s="624"/>
      <c r="AC21" s="624"/>
      <c r="AD21" s="625" t="s">
        <v>122</v>
      </c>
      <c r="AE21" s="625"/>
      <c r="AF21" s="625"/>
      <c r="AG21" s="625"/>
      <c r="AH21" s="625"/>
      <c r="AI21" s="625"/>
      <c r="AJ21" s="625"/>
      <c r="AK21" s="625"/>
      <c r="AL21" s="626" t="s">
        <v>122</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60851</v>
      </c>
      <c r="BH21" s="622"/>
      <c r="BI21" s="622"/>
      <c r="BJ21" s="622"/>
      <c r="BK21" s="622"/>
      <c r="BL21" s="622"/>
      <c r="BM21" s="622"/>
      <c r="BN21" s="623"/>
      <c r="BO21" s="624">
        <v>0.1</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89384675</v>
      </c>
      <c r="S22" s="622"/>
      <c r="T22" s="622"/>
      <c r="U22" s="622"/>
      <c r="V22" s="622"/>
      <c r="W22" s="622"/>
      <c r="X22" s="622"/>
      <c r="Y22" s="623"/>
      <c r="Z22" s="624">
        <v>54.1</v>
      </c>
      <c r="AA22" s="624"/>
      <c r="AB22" s="624"/>
      <c r="AC22" s="624"/>
      <c r="AD22" s="625">
        <v>85402136</v>
      </c>
      <c r="AE22" s="625"/>
      <c r="AF22" s="625"/>
      <c r="AG22" s="625"/>
      <c r="AH22" s="625"/>
      <c r="AI22" s="625"/>
      <c r="AJ22" s="625"/>
      <c r="AK22" s="625"/>
      <c r="AL22" s="626">
        <v>99.7</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v>1564530</v>
      </c>
      <c r="BH22" s="622"/>
      <c r="BI22" s="622"/>
      <c r="BJ22" s="622"/>
      <c r="BK22" s="622"/>
      <c r="BL22" s="622"/>
      <c r="BM22" s="622"/>
      <c r="BN22" s="623"/>
      <c r="BO22" s="624">
        <v>3</v>
      </c>
      <c r="BP22" s="624"/>
      <c r="BQ22" s="624"/>
      <c r="BR22" s="624"/>
      <c r="BS22" s="630" t="s">
        <v>122</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110994</v>
      </c>
      <c r="S23" s="622"/>
      <c r="T23" s="622"/>
      <c r="U23" s="622"/>
      <c r="V23" s="622"/>
      <c r="W23" s="622"/>
      <c r="X23" s="622"/>
      <c r="Y23" s="623"/>
      <c r="Z23" s="624">
        <v>0.1</v>
      </c>
      <c r="AA23" s="624"/>
      <c r="AB23" s="624"/>
      <c r="AC23" s="624"/>
      <c r="AD23" s="625">
        <v>110994</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2503335</v>
      </c>
      <c r="BH23" s="622"/>
      <c r="BI23" s="622"/>
      <c r="BJ23" s="622"/>
      <c r="BK23" s="622"/>
      <c r="BL23" s="622"/>
      <c r="BM23" s="622"/>
      <c r="BN23" s="623"/>
      <c r="BO23" s="624">
        <v>4.7</v>
      </c>
      <c r="BP23" s="624"/>
      <c r="BQ23" s="624"/>
      <c r="BR23" s="624"/>
      <c r="BS23" s="630" t="s">
        <v>238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2257619</v>
      </c>
      <c r="S24" s="622"/>
      <c r="T24" s="622"/>
      <c r="U24" s="622"/>
      <c r="V24" s="622"/>
      <c r="W24" s="622"/>
      <c r="X24" s="622"/>
      <c r="Y24" s="623"/>
      <c r="Z24" s="624">
        <v>1.4</v>
      </c>
      <c r="AA24" s="624"/>
      <c r="AB24" s="624"/>
      <c r="AC24" s="624"/>
      <c r="AD24" s="625" t="s">
        <v>122</v>
      </c>
      <c r="AE24" s="625"/>
      <c r="AF24" s="625"/>
      <c r="AG24" s="625"/>
      <c r="AH24" s="625"/>
      <c r="AI24" s="625"/>
      <c r="AJ24" s="625"/>
      <c r="AK24" s="625"/>
      <c r="AL24" s="626" t="s">
        <v>122</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238</v>
      </c>
      <c r="BH24" s="622"/>
      <c r="BI24" s="622"/>
      <c r="BJ24" s="622"/>
      <c r="BK24" s="622"/>
      <c r="BL24" s="622"/>
      <c r="BM24" s="622"/>
      <c r="BN24" s="623"/>
      <c r="BO24" s="624" t="s">
        <v>238</v>
      </c>
      <c r="BP24" s="624"/>
      <c r="BQ24" s="624"/>
      <c r="BR24" s="624"/>
      <c r="BS24" s="630" t="s">
        <v>122</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95818541</v>
      </c>
      <c r="CS24" s="611"/>
      <c r="CT24" s="611"/>
      <c r="CU24" s="611"/>
      <c r="CV24" s="611"/>
      <c r="CW24" s="611"/>
      <c r="CX24" s="611"/>
      <c r="CY24" s="612"/>
      <c r="CZ24" s="615">
        <v>59.2</v>
      </c>
      <c r="DA24" s="616"/>
      <c r="DB24" s="616"/>
      <c r="DC24" s="635"/>
      <c r="DD24" s="654">
        <v>54415476</v>
      </c>
      <c r="DE24" s="611"/>
      <c r="DF24" s="611"/>
      <c r="DG24" s="611"/>
      <c r="DH24" s="611"/>
      <c r="DI24" s="611"/>
      <c r="DJ24" s="611"/>
      <c r="DK24" s="612"/>
      <c r="DL24" s="654">
        <v>53526226</v>
      </c>
      <c r="DM24" s="611"/>
      <c r="DN24" s="611"/>
      <c r="DO24" s="611"/>
      <c r="DP24" s="611"/>
      <c r="DQ24" s="611"/>
      <c r="DR24" s="611"/>
      <c r="DS24" s="611"/>
      <c r="DT24" s="611"/>
      <c r="DU24" s="611"/>
      <c r="DV24" s="612"/>
      <c r="DW24" s="615">
        <v>58.2</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2241199</v>
      </c>
      <c r="S25" s="622"/>
      <c r="T25" s="622"/>
      <c r="U25" s="622"/>
      <c r="V25" s="622"/>
      <c r="W25" s="622"/>
      <c r="X25" s="622"/>
      <c r="Y25" s="623"/>
      <c r="Z25" s="624">
        <v>1.4</v>
      </c>
      <c r="AA25" s="624"/>
      <c r="AB25" s="624"/>
      <c r="AC25" s="624"/>
      <c r="AD25" s="625">
        <v>99777</v>
      </c>
      <c r="AE25" s="625"/>
      <c r="AF25" s="625"/>
      <c r="AG25" s="625"/>
      <c r="AH25" s="625"/>
      <c r="AI25" s="625"/>
      <c r="AJ25" s="625"/>
      <c r="AK25" s="625"/>
      <c r="AL25" s="626">
        <v>0.1</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20526037</v>
      </c>
      <c r="CS25" s="657"/>
      <c r="CT25" s="657"/>
      <c r="CU25" s="657"/>
      <c r="CV25" s="657"/>
      <c r="CW25" s="657"/>
      <c r="CX25" s="657"/>
      <c r="CY25" s="658"/>
      <c r="CZ25" s="626">
        <v>12.7</v>
      </c>
      <c r="DA25" s="655"/>
      <c r="DB25" s="655"/>
      <c r="DC25" s="659"/>
      <c r="DD25" s="630">
        <v>18649473</v>
      </c>
      <c r="DE25" s="657"/>
      <c r="DF25" s="657"/>
      <c r="DG25" s="657"/>
      <c r="DH25" s="657"/>
      <c r="DI25" s="657"/>
      <c r="DJ25" s="657"/>
      <c r="DK25" s="658"/>
      <c r="DL25" s="630">
        <v>17762544</v>
      </c>
      <c r="DM25" s="657"/>
      <c r="DN25" s="657"/>
      <c r="DO25" s="657"/>
      <c r="DP25" s="657"/>
      <c r="DQ25" s="657"/>
      <c r="DR25" s="657"/>
      <c r="DS25" s="657"/>
      <c r="DT25" s="657"/>
      <c r="DU25" s="657"/>
      <c r="DV25" s="658"/>
      <c r="DW25" s="626">
        <v>19.3</v>
      </c>
      <c r="DX25" s="655"/>
      <c r="DY25" s="655"/>
      <c r="DZ25" s="655"/>
      <c r="EA25" s="655"/>
      <c r="EB25" s="655"/>
      <c r="EC25" s="656"/>
    </row>
    <row r="26" spans="2:133" ht="11.25" customHeight="1">
      <c r="B26" s="618" t="s">
        <v>289</v>
      </c>
      <c r="C26" s="619"/>
      <c r="D26" s="619"/>
      <c r="E26" s="619"/>
      <c r="F26" s="619"/>
      <c r="G26" s="619"/>
      <c r="H26" s="619"/>
      <c r="I26" s="619"/>
      <c r="J26" s="619"/>
      <c r="K26" s="619"/>
      <c r="L26" s="619"/>
      <c r="M26" s="619"/>
      <c r="N26" s="619"/>
      <c r="O26" s="619"/>
      <c r="P26" s="619"/>
      <c r="Q26" s="620"/>
      <c r="R26" s="621">
        <v>1109238</v>
      </c>
      <c r="S26" s="622"/>
      <c r="T26" s="622"/>
      <c r="U26" s="622"/>
      <c r="V26" s="622"/>
      <c r="W26" s="622"/>
      <c r="X26" s="622"/>
      <c r="Y26" s="623"/>
      <c r="Z26" s="624">
        <v>0.7</v>
      </c>
      <c r="AA26" s="624"/>
      <c r="AB26" s="624"/>
      <c r="AC26" s="624"/>
      <c r="AD26" s="625" t="s">
        <v>238</v>
      </c>
      <c r="AE26" s="625"/>
      <c r="AF26" s="625"/>
      <c r="AG26" s="625"/>
      <c r="AH26" s="625"/>
      <c r="AI26" s="625"/>
      <c r="AJ26" s="625"/>
      <c r="AK26" s="625"/>
      <c r="AL26" s="626" t="s">
        <v>122</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13231125</v>
      </c>
      <c r="CS26" s="622"/>
      <c r="CT26" s="622"/>
      <c r="CU26" s="622"/>
      <c r="CV26" s="622"/>
      <c r="CW26" s="622"/>
      <c r="CX26" s="622"/>
      <c r="CY26" s="623"/>
      <c r="CZ26" s="626">
        <v>8.1999999999999993</v>
      </c>
      <c r="DA26" s="655"/>
      <c r="DB26" s="655"/>
      <c r="DC26" s="659"/>
      <c r="DD26" s="630">
        <v>11766300</v>
      </c>
      <c r="DE26" s="622"/>
      <c r="DF26" s="622"/>
      <c r="DG26" s="622"/>
      <c r="DH26" s="622"/>
      <c r="DI26" s="622"/>
      <c r="DJ26" s="622"/>
      <c r="DK26" s="623"/>
      <c r="DL26" s="630" t="s">
        <v>122</v>
      </c>
      <c r="DM26" s="622"/>
      <c r="DN26" s="622"/>
      <c r="DO26" s="622"/>
      <c r="DP26" s="622"/>
      <c r="DQ26" s="622"/>
      <c r="DR26" s="622"/>
      <c r="DS26" s="622"/>
      <c r="DT26" s="622"/>
      <c r="DU26" s="622"/>
      <c r="DV26" s="623"/>
      <c r="DW26" s="626" t="s">
        <v>238</v>
      </c>
      <c r="DX26" s="655"/>
      <c r="DY26" s="655"/>
      <c r="DZ26" s="655"/>
      <c r="EA26" s="655"/>
      <c r="EB26" s="655"/>
      <c r="EC26" s="656"/>
    </row>
    <row r="27" spans="2:133" ht="11.25" customHeight="1">
      <c r="B27" s="618" t="s">
        <v>292</v>
      </c>
      <c r="C27" s="619"/>
      <c r="D27" s="619"/>
      <c r="E27" s="619"/>
      <c r="F27" s="619"/>
      <c r="G27" s="619"/>
      <c r="H27" s="619"/>
      <c r="I27" s="619"/>
      <c r="J27" s="619"/>
      <c r="K27" s="619"/>
      <c r="L27" s="619"/>
      <c r="M27" s="619"/>
      <c r="N27" s="619"/>
      <c r="O27" s="619"/>
      <c r="P27" s="619"/>
      <c r="Q27" s="620"/>
      <c r="R27" s="621">
        <v>34022030</v>
      </c>
      <c r="S27" s="622"/>
      <c r="T27" s="622"/>
      <c r="U27" s="622"/>
      <c r="V27" s="622"/>
      <c r="W27" s="622"/>
      <c r="X27" s="622"/>
      <c r="Y27" s="623"/>
      <c r="Z27" s="624">
        <v>20.6</v>
      </c>
      <c r="AA27" s="624"/>
      <c r="AB27" s="624"/>
      <c r="AC27" s="624"/>
      <c r="AD27" s="625" t="s">
        <v>122</v>
      </c>
      <c r="AE27" s="625"/>
      <c r="AF27" s="625"/>
      <c r="AG27" s="625"/>
      <c r="AH27" s="625"/>
      <c r="AI27" s="625"/>
      <c r="AJ27" s="625"/>
      <c r="AK27" s="625"/>
      <c r="AL27" s="626" t="s">
        <v>122</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52900411</v>
      </c>
      <c r="BH27" s="622"/>
      <c r="BI27" s="622"/>
      <c r="BJ27" s="622"/>
      <c r="BK27" s="622"/>
      <c r="BL27" s="622"/>
      <c r="BM27" s="622"/>
      <c r="BN27" s="623"/>
      <c r="BO27" s="624">
        <v>100</v>
      </c>
      <c r="BP27" s="624"/>
      <c r="BQ27" s="624"/>
      <c r="BR27" s="624"/>
      <c r="BS27" s="630">
        <v>619727</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54690717</v>
      </c>
      <c r="CS27" s="657"/>
      <c r="CT27" s="657"/>
      <c r="CU27" s="657"/>
      <c r="CV27" s="657"/>
      <c r="CW27" s="657"/>
      <c r="CX27" s="657"/>
      <c r="CY27" s="658"/>
      <c r="CZ27" s="626">
        <v>33.799999999999997</v>
      </c>
      <c r="DA27" s="655"/>
      <c r="DB27" s="655"/>
      <c r="DC27" s="659"/>
      <c r="DD27" s="630">
        <v>15880858</v>
      </c>
      <c r="DE27" s="657"/>
      <c r="DF27" s="657"/>
      <c r="DG27" s="657"/>
      <c r="DH27" s="657"/>
      <c r="DI27" s="657"/>
      <c r="DJ27" s="657"/>
      <c r="DK27" s="658"/>
      <c r="DL27" s="630">
        <v>15878537</v>
      </c>
      <c r="DM27" s="657"/>
      <c r="DN27" s="657"/>
      <c r="DO27" s="657"/>
      <c r="DP27" s="657"/>
      <c r="DQ27" s="657"/>
      <c r="DR27" s="657"/>
      <c r="DS27" s="657"/>
      <c r="DT27" s="657"/>
      <c r="DU27" s="657"/>
      <c r="DV27" s="658"/>
      <c r="DW27" s="626">
        <v>17.3</v>
      </c>
      <c r="DX27" s="655"/>
      <c r="DY27" s="655"/>
      <c r="DZ27" s="655"/>
      <c r="EA27" s="655"/>
      <c r="EB27" s="655"/>
      <c r="EC27" s="656"/>
    </row>
    <row r="28" spans="2:133" ht="11.25" customHeight="1">
      <c r="B28" s="663" t="s">
        <v>295</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238</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20601787</v>
      </c>
      <c r="CS28" s="622"/>
      <c r="CT28" s="622"/>
      <c r="CU28" s="622"/>
      <c r="CV28" s="622"/>
      <c r="CW28" s="622"/>
      <c r="CX28" s="622"/>
      <c r="CY28" s="623"/>
      <c r="CZ28" s="626">
        <v>12.7</v>
      </c>
      <c r="DA28" s="655"/>
      <c r="DB28" s="655"/>
      <c r="DC28" s="659"/>
      <c r="DD28" s="630">
        <v>19885145</v>
      </c>
      <c r="DE28" s="622"/>
      <c r="DF28" s="622"/>
      <c r="DG28" s="622"/>
      <c r="DH28" s="622"/>
      <c r="DI28" s="622"/>
      <c r="DJ28" s="622"/>
      <c r="DK28" s="623"/>
      <c r="DL28" s="630">
        <v>19885145</v>
      </c>
      <c r="DM28" s="622"/>
      <c r="DN28" s="622"/>
      <c r="DO28" s="622"/>
      <c r="DP28" s="622"/>
      <c r="DQ28" s="622"/>
      <c r="DR28" s="622"/>
      <c r="DS28" s="622"/>
      <c r="DT28" s="622"/>
      <c r="DU28" s="622"/>
      <c r="DV28" s="623"/>
      <c r="DW28" s="626">
        <v>21.6</v>
      </c>
      <c r="DX28" s="655"/>
      <c r="DY28" s="655"/>
      <c r="DZ28" s="655"/>
      <c r="EA28" s="655"/>
      <c r="EB28" s="655"/>
      <c r="EC28" s="656"/>
    </row>
    <row r="29" spans="2:133" ht="11.25" customHeight="1">
      <c r="B29" s="618" t="s">
        <v>297</v>
      </c>
      <c r="C29" s="619"/>
      <c r="D29" s="619"/>
      <c r="E29" s="619"/>
      <c r="F29" s="619"/>
      <c r="G29" s="619"/>
      <c r="H29" s="619"/>
      <c r="I29" s="619"/>
      <c r="J29" s="619"/>
      <c r="K29" s="619"/>
      <c r="L29" s="619"/>
      <c r="M29" s="619"/>
      <c r="N29" s="619"/>
      <c r="O29" s="619"/>
      <c r="P29" s="619"/>
      <c r="Q29" s="620"/>
      <c r="R29" s="621">
        <v>12537748</v>
      </c>
      <c r="S29" s="622"/>
      <c r="T29" s="622"/>
      <c r="U29" s="622"/>
      <c r="V29" s="622"/>
      <c r="W29" s="622"/>
      <c r="X29" s="622"/>
      <c r="Y29" s="623"/>
      <c r="Z29" s="624">
        <v>7.6</v>
      </c>
      <c r="AA29" s="624"/>
      <c r="AB29" s="624"/>
      <c r="AC29" s="624"/>
      <c r="AD29" s="625" t="s">
        <v>238</v>
      </c>
      <c r="AE29" s="625"/>
      <c r="AF29" s="625"/>
      <c r="AG29" s="625"/>
      <c r="AH29" s="625"/>
      <c r="AI29" s="625"/>
      <c r="AJ29" s="625"/>
      <c r="AK29" s="625"/>
      <c r="AL29" s="626" t="s">
        <v>238</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63</v>
      </c>
      <c r="CG29" s="637"/>
      <c r="CH29" s="637"/>
      <c r="CI29" s="637"/>
      <c r="CJ29" s="637"/>
      <c r="CK29" s="637"/>
      <c r="CL29" s="637"/>
      <c r="CM29" s="637"/>
      <c r="CN29" s="637"/>
      <c r="CO29" s="637"/>
      <c r="CP29" s="637"/>
      <c r="CQ29" s="638"/>
      <c r="CR29" s="621">
        <v>20601325</v>
      </c>
      <c r="CS29" s="657"/>
      <c r="CT29" s="657"/>
      <c r="CU29" s="657"/>
      <c r="CV29" s="657"/>
      <c r="CW29" s="657"/>
      <c r="CX29" s="657"/>
      <c r="CY29" s="658"/>
      <c r="CZ29" s="626">
        <v>12.7</v>
      </c>
      <c r="DA29" s="655"/>
      <c r="DB29" s="655"/>
      <c r="DC29" s="659"/>
      <c r="DD29" s="630">
        <v>19884683</v>
      </c>
      <c r="DE29" s="657"/>
      <c r="DF29" s="657"/>
      <c r="DG29" s="657"/>
      <c r="DH29" s="657"/>
      <c r="DI29" s="657"/>
      <c r="DJ29" s="657"/>
      <c r="DK29" s="658"/>
      <c r="DL29" s="630">
        <v>19884683</v>
      </c>
      <c r="DM29" s="657"/>
      <c r="DN29" s="657"/>
      <c r="DO29" s="657"/>
      <c r="DP29" s="657"/>
      <c r="DQ29" s="657"/>
      <c r="DR29" s="657"/>
      <c r="DS29" s="657"/>
      <c r="DT29" s="657"/>
      <c r="DU29" s="657"/>
      <c r="DV29" s="658"/>
      <c r="DW29" s="626">
        <v>21.6</v>
      </c>
      <c r="DX29" s="655"/>
      <c r="DY29" s="655"/>
      <c r="DZ29" s="655"/>
      <c r="EA29" s="655"/>
      <c r="EB29" s="655"/>
      <c r="EC29" s="656"/>
    </row>
    <row r="30" spans="2:133" ht="11.25" customHeight="1">
      <c r="B30" s="618" t="s">
        <v>301</v>
      </c>
      <c r="C30" s="619"/>
      <c r="D30" s="619"/>
      <c r="E30" s="619"/>
      <c r="F30" s="619"/>
      <c r="G30" s="619"/>
      <c r="H30" s="619"/>
      <c r="I30" s="619"/>
      <c r="J30" s="619"/>
      <c r="K30" s="619"/>
      <c r="L30" s="619"/>
      <c r="M30" s="619"/>
      <c r="N30" s="619"/>
      <c r="O30" s="619"/>
      <c r="P30" s="619"/>
      <c r="Q30" s="620"/>
      <c r="R30" s="621">
        <v>436999</v>
      </c>
      <c r="S30" s="622"/>
      <c r="T30" s="622"/>
      <c r="U30" s="622"/>
      <c r="V30" s="622"/>
      <c r="W30" s="622"/>
      <c r="X30" s="622"/>
      <c r="Y30" s="623"/>
      <c r="Z30" s="624">
        <v>0.3</v>
      </c>
      <c r="AA30" s="624"/>
      <c r="AB30" s="624"/>
      <c r="AC30" s="624"/>
      <c r="AD30" s="625">
        <v>25276</v>
      </c>
      <c r="AE30" s="625"/>
      <c r="AF30" s="625"/>
      <c r="AG30" s="625"/>
      <c r="AH30" s="625"/>
      <c r="AI30" s="625"/>
      <c r="AJ30" s="625"/>
      <c r="AK30" s="625"/>
      <c r="AL30" s="626">
        <v>0</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99.2</v>
      </c>
      <c r="BH30" s="682"/>
      <c r="BI30" s="682"/>
      <c r="BJ30" s="682"/>
      <c r="BK30" s="682"/>
      <c r="BL30" s="682"/>
      <c r="BM30" s="616">
        <v>97.4</v>
      </c>
      <c r="BN30" s="682"/>
      <c r="BO30" s="682"/>
      <c r="BP30" s="682"/>
      <c r="BQ30" s="683"/>
      <c r="BR30" s="681">
        <v>99.2</v>
      </c>
      <c r="BS30" s="682"/>
      <c r="BT30" s="682"/>
      <c r="BU30" s="682"/>
      <c r="BV30" s="682"/>
      <c r="BW30" s="682"/>
      <c r="BX30" s="616">
        <v>96.8</v>
      </c>
      <c r="BY30" s="682"/>
      <c r="BZ30" s="682"/>
      <c r="CA30" s="682"/>
      <c r="CB30" s="683"/>
      <c r="CD30" s="686"/>
      <c r="CE30" s="687"/>
      <c r="CF30" s="636" t="s">
        <v>304</v>
      </c>
      <c r="CG30" s="637"/>
      <c r="CH30" s="637"/>
      <c r="CI30" s="637"/>
      <c r="CJ30" s="637"/>
      <c r="CK30" s="637"/>
      <c r="CL30" s="637"/>
      <c r="CM30" s="637"/>
      <c r="CN30" s="637"/>
      <c r="CO30" s="637"/>
      <c r="CP30" s="637"/>
      <c r="CQ30" s="638"/>
      <c r="CR30" s="621">
        <v>19242723</v>
      </c>
      <c r="CS30" s="622"/>
      <c r="CT30" s="622"/>
      <c r="CU30" s="622"/>
      <c r="CV30" s="622"/>
      <c r="CW30" s="622"/>
      <c r="CX30" s="622"/>
      <c r="CY30" s="623"/>
      <c r="CZ30" s="626">
        <v>11.9</v>
      </c>
      <c r="DA30" s="655"/>
      <c r="DB30" s="655"/>
      <c r="DC30" s="659"/>
      <c r="DD30" s="630">
        <v>18600466</v>
      </c>
      <c r="DE30" s="622"/>
      <c r="DF30" s="622"/>
      <c r="DG30" s="622"/>
      <c r="DH30" s="622"/>
      <c r="DI30" s="622"/>
      <c r="DJ30" s="622"/>
      <c r="DK30" s="623"/>
      <c r="DL30" s="630">
        <v>18600466</v>
      </c>
      <c r="DM30" s="622"/>
      <c r="DN30" s="622"/>
      <c r="DO30" s="622"/>
      <c r="DP30" s="622"/>
      <c r="DQ30" s="622"/>
      <c r="DR30" s="622"/>
      <c r="DS30" s="622"/>
      <c r="DT30" s="622"/>
      <c r="DU30" s="622"/>
      <c r="DV30" s="623"/>
      <c r="DW30" s="626">
        <v>20.2</v>
      </c>
      <c r="DX30" s="655"/>
      <c r="DY30" s="655"/>
      <c r="DZ30" s="655"/>
      <c r="EA30" s="655"/>
      <c r="EB30" s="655"/>
      <c r="EC30" s="656"/>
    </row>
    <row r="31" spans="2:133" ht="11.25" customHeight="1">
      <c r="B31" s="618" t="s">
        <v>305</v>
      </c>
      <c r="C31" s="619"/>
      <c r="D31" s="619"/>
      <c r="E31" s="619"/>
      <c r="F31" s="619"/>
      <c r="G31" s="619"/>
      <c r="H31" s="619"/>
      <c r="I31" s="619"/>
      <c r="J31" s="619"/>
      <c r="K31" s="619"/>
      <c r="L31" s="619"/>
      <c r="M31" s="619"/>
      <c r="N31" s="619"/>
      <c r="O31" s="619"/>
      <c r="P31" s="619"/>
      <c r="Q31" s="620"/>
      <c r="R31" s="621">
        <v>469215</v>
      </c>
      <c r="S31" s="622"/>
      <c r="T31" s="622"/>
      <c r="U31" s="622"/>
      <c r="V31" s="622"/>
      <c r="W31" s="622"/>
      <c r="X31" s="622"/>
      <c r="Y31" s="623"/>
      <c r="Z31" s="624">
        <v>0.3</v>
      </c>
      <c r="AA31" s="624"/>
      <c r="AB31" s="624"/>
      <c r="AC31" s="624"/>
      <c r="AD31" s="625" t="s">
        <v>122</v>
      </c>
      <c r="AE31" s="625"/>
      <c r="AF31" s="625"/>
      <c r="AG31" s="625"/>
      <c r="AH31" s="625"/>
      <c r="AI31" s="625"/>
      <c r="AJ31" s="625"/>
      <c r="AK31" s="625"/>
      <c r="AL31" s="626" t="s">
        <v>238</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99.1</v>
      </c>
      <c r="BH31" s="657"/>
      <c r="BI31" s="657"/>
      <c r="BJ31" s="657"/>
      <c r="BK31" s="657"/>
      <c r="BL31" s="657"/>
      <c r="BM31" s="627">
        <v>97</v>
      </c>
      <c r="BN31" s="679"/>
      <c r="BO31" s="679"/>
      <c r="BP31" s="679"/>
      <c r="BQ31" s="680"/>
      <c r="BR31" s="678">
        <v>99.1</v>
      </c>
      <c r="BS31" s="657"/>
      <c r="BT31" s="657"/>
      <c r="BU31" s="657"/>
      <c r="BV31" s="657"/>
      <c r="BW31" s="657"/>
      <c r="BX31" s="627">
        <v>96.4</v>
      </c>
      <c r="BY31" s="679"/>
      <c r="BZ31" s="679"/>
      <c r="CA31" s="679"/>
      <c r="CB31" s="680"/>
      <c r="CD31" s="686"/>
      <c r="CE31" s="687"/>
      <c r="CF31" s="636" t="s">
        <v>308</v>
      </c>
      <c r="CG31" s="637"/>
      <c r="CH31" s="637"/>
      <c r="CI31" s="637"/>
      <c r="CJ31" s="637"/>
      <c r="CK31" s="637"/>
      <c r="CL31" s="637"/>
      <c r="CM31" s="637"/>
      <c r="CN31" s="637"/>
      <c r="CO31" s="637"/>
      <c r="CP31" s="637"/>
      <c r="CQ31" s="638"/>
      <c r="CR31" s="621">
        <v>1358602</v>
      </c>
      <c r="CS31" s="657"/>
      <c r="CT31" s="657"/>
      <c r="CU31" s="657"/>
      <c r="CV31" s="657"/>
      <c r="CW31" s="657"/>
      <c r="CX31" s="657"/>
      <c r="CY31" s="658"/>
      <c r="CZ31" s="626">
        <v>0.8</v>
      </c>
      <c r="DA31" s="655"/>
      <c r="DB31" s="655"/>
      <c r="DC31" s="659"/>
      <c r="DD31" s="630">
        <v>1284217</v>
      </c>
      <c r="DE31" s="657"/>
      <c r="DF31" s="657"/>
      <c r="DG31" s="657"/>
      <c r="DH31" s="657"/>
      <c r="DI31" s="657"/>
      <c r="DJ31" s="657"/>
      <c r="DK31" s="658"/>
      <c r="DL31" s="630">
        <v>1284217</v>
      </c>
      <c r="DM31" s="657"/>
      <c r="DN31" s="657"/>
      <c r="DO31" s="657"/>
      <c r="DP31" s="657"/>
      <c r="DQ31" s="657"/>
      <c r="DR31" s="657"/>
      <c r="DS31" s="657"/>
      <c r="DT31" s="657"/>
      <c r="DU31" s="657"/>
      <c r="DV31" s="658"/>
      <c r="DW31" s="626">
        <v>1.4</v>
      </c>
      <c r="DX31" s="655"/>
      <c r="DY31" s="655"/>
      <c r="DZ31" s="655"/>
      <c r="EA31" s="655"/>
      <c r="EB31" s="655"/>
      <c r="EC31" s="656"/>
    </row>
    <row r="32" spans="2:133" ht="11.25" customHeight="1">
      <c r="B32" s="618" t="s">
        <v>309</v>
      </c>
      <c r="C32" s="619"/>
      <c r="D32" s="619"/>
      <c r="E32" s="619"/>
      <c r="F32" s="619"/>
      <c r="G32" s="619"/>
      <c r="H32" s="619"/>
      <c r="I32" s="619"/>
      <c r="J32" s="619"/>
      <c r="K32" s="619"/>
      <c r="L32" s="619"/>
      <c r="M32" s="619"/>
      <c r="N32" s="619"/>
      <c r="O32" s="619"/>
      <c r="P32" s="619"/>
      <c r="Q32" s="620"/>
      <c r="R32" s="621">
        <v>2904924</v>
      </c>
      <c r="S32" s="622"/>
      <c r="T32" s="622"/>
      <c r="U32" s="622"/>
      <c r="V32" s="622"/>
      <c r="W32" s="622"/>
      <c r="X32" s="622"/>
      <c r="Y32" s="623"/>
      <c r="Z32" s="624">
        <v>1.8</v>
      </c>
      <c r="AA32" s="624"/>
      <c r="AB32" s="624"/>
      <c r="AC32" s="624"/>
      <c r="AD32" s="625" t="s">
        <v>238</v>
      </c>
      <c r="AE32" s="625"/>
      <c r="AF32" s="625"/>
      <c r="AG32" s="625"/>
      <c r="AH32" s="625"/>
      <c r="AI32" s="625"/>
      <c r="AJ32" s="625"/>
      <c r="AK32" s="625"/>
      <c r="AL32" s="626" t="s">
        <v>238</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99.3</v>
      </c>
      <c r="BH32" s="691"/>
      <c r="BI32" s="691"/>
      <c r="BJ32" s="691"/>
      <c r="BK32" s="691"/>
      <c r="BL32" s="691"/>
      <c r="BM32" s="692">
        <v>97.5</v>
      </c>
      <c r="BN32" s="691"/>
      <c r="BO32" s="691"/>
      <c r="BP32" s="691"/>
      <c r="BQ32" s="693"/>
      <c r="BR32" s="690">
        <v>99.2</v>
      </c>
      <c r="BS32" s="691"/>
      <c r="BT32" s="691"/>
      <c r="BU32" s="691"/>
      <c r="BV32" s="691"/>
      <c r="BW32" s="691"/>
      <c r="BX32" s="692">
        <v>96.8</v>
      </c>
      <c r="BY32" s="691"/>
      <c r="BZ32" s="691"/>
      <c r="CA32" s="691"/>
      <c r="CB32" s="693"/>
      <c r="CD32" s="688"/>
      <c r="CE32" s="689"/>
      <c r="CF32" s="636" t="s">
        <v>311</v>
      </c>
      <c r="CG32" s="637"/>
      <c r="CH32" s="637"/>
      <c r="CI32" s="637"/>
      <c r="CJ32" s="637"/>
      <c r="CK32" s="637"/>
      <c r="CL32" s="637"/>
      <c r="CM32" s="637"/>
      <c r="CN32" s="637"/>
      <c r="CO32" s="637"/>
      <c r="CP32" s="637"/>
      <c r="CQ32" s="638"/>
      <c r="CR32" s="621">
        <v>462</v>
      </c>
      <c r="CS32" s="622"/>
      <c r="CT32" s="622"/>
      <c r="CU32" s="622"/>
      <c r="CV32" s="622"/>
      <c r="CW32" s="622"/>
      <c r="CX32" s="622"/>
      <c r="CY32" s="623"/>
      <c r="CZ32" s="626">
        <v>0</v>
      </c>
      <c r="DA32" s="655"/>
      <c r="DB32" s="655"/>
      <c r="DC32" s="659"/>
      <c r="DD32" s="630">
        <v>462</v>
      </c>
      <c r="DE32" s="622"/>
      <c r="DF32" s="622"/>
      <c r="DG32" s="622"/>
      <c r="DH32" s="622"/>
      <c r="DI32" s="622"/>
      <c r="DJ32" s="622"/>
      <c r="DK32" s="623"/>
      <c r="DL32" s="630">
        <v>462</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312</v>
      </c>
      <c r="C33" s="619"/>
      <c r="D33" s="619"/>
      <c r="E33" s="619"/>
      <c r="F33" s="619"/>
      <c r="G33" s="619"/>
      <c r="H33" s="619"/>
      <c r="I33" s="619"/>
      <c r="J33" s="619"/>
      <c r="K33" s="619"/>
      <c r="L33" s="619"/>
      <c r="M33" s="619"/>
      <c r="N33" s="619"/>
      <c r="O33" s="619"/>
      <c r="P33" s="619"/>
      <c r="Q33" s="620"/>
      <c r="R33" s="621">
        <v>1899315</v>
      </c>
      <c r="S33" s="622"/>
      <c r="T33" s="622"/>
      <c r="U33" s="622"/>
      <c r="V33" s="622"/>
      <c r="W33" s="622"/>
      <c r="X33" s="622"/>
      <c r="Y33" s="623"/>
      <c r="Z33" s="624">
        <v>1.1000000000000001</v>
      </c>
      <c r="AA33" s="624"/>
      <c r="AB33" s="624"/>
      <c r="AC33" s="624"/>
      <c r="AD33" s="625" t="s">
        <v>122</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50762240</v>
      </c>
      <c r="CS33" s="657"/>
      <c r="CT33" s="657"/>
      <c r="CU33" s="657"/>
      <c r="CV33" s="657"/>
      <c r="CW33" s="657"/>
      <c r="CX33" s="657"/>
      <c r="CY33" s="658"/>
      <c r="CZ33" s="626">
        <v>31.3</v>
      </c>
      <c r="DA33" s="655"/>
      <c r="DB33" s="655"/>
      <c r="DC33" s="659"/>
      <c r="DD33" s="630">
        <v>40256190</v>
      </c>
      <c r="DE33" s="657"/>
      <c r="DF33" s="657"/>
      <c r="DG33" s="657"/>
      <c r="DH33" s="657"/>
      <c r="DI33" s="657"/>
      <c r="DJ33" s="657"/>
      <c r="DK33" s="658"/>
      <c r="DL33" s="630">
        <v>29177794</v>
      </c>
      <c r="DM33" s="657"/>
      <c r="DN33" s="657"/>
      <c r="DO33" s="657"/>
      <c r="DP33" s="657"/>
      <c r="DQ33" s="657"/>
      <c r="DR33" s="657"/>
      <c r="DS33" s="657"/>
      <c r="DT33" s="657"/>
      <c r="DU33" s="657"/>
      <c r="DV33" s="658"/>
      <c r="DW33" s="626">
        <v>31.7</v>
      </c>
      <c r="DX33" s="655"/>
      <c r="DY33" s="655"/>
      <c r="DZ33" s="655"/>
      <c r="EA33" s="655"/>
      <c r="EB33" s="655"/>
      <c r="EC33" s="656"/>
    </row>
    <row r="34" spans="2:133" ht="11.25" customHeight="1">
      <c r="B34" s="618" t="s">
        <v>314</v>
      </c>
      <c r="C34" s="619"/>
      <c r="D34" s="619"/>
      <c r="E34" s="619"/>
      <c r="F34" s="619"/>
      <c r="G34" s="619"/>
      <c r="H34" s="619"/>
      <c r="I34" s="619"/>
      <c r="J34" s="619"/>
      <c r="K34" s="619"/>
      <c r="L34" s="619"/>
      <c r="M34" s="619"/>
      <c r="N34" s="619"/>
      <c r="O34" s="619"/>
      <c r="P34" s="619"/>
      <c r="Q34" s="620"/>
      <c r="R34" s="621">
        <v>3151102</v>
      </c>
      <c r="S34" s="622"/>
      <c r="T34" s="622"/>
      <c r="U34" s="622"/>
      <c r="V34" s="622"/>
      <c r="W34" s="622"/>
      <c r="X34" s="622"/>
      <c r="Y34" s="623"/>
      <c r="Z34" s="624">
        <v>1.9</v>
      </c>
      <c r="AA34" s="624"/>
      <c r="AB34" s="624"/>
      <c r="AC34" s="624"/>
      <c r="AD34" s="625">
        <v>2031</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20097231</v>
      </c>
      <c r="CS34" s="622"/>
      <c r="CT34" s="622"/>
      <c r="CU34" s="622"/>
      <c r="CV34" s="622"/>
      <c r="CW34" s="622"/>
      <c r="CX34" s="622"/>
      <c r="CY34" s="623"/>
      <c r="CZ34" s="626">
        <v>12.4</v>
      </c>
      <c r="DA34" s="655"/>
      <c r="DB34" s="655"/>
      <c r="DC34" s="659"/>
      <c r="DD34" s="630">
        <v>15842962</v>
      </c>
      <c r="DE34" s="622"/>
      <c r="DF34" s="622"/>
      <c r="DG34" s="622"/>
      <c r="DH34" s="622"/>
      <c r="DI34" s="622"/>
      <c r="DJ34" s="622"/>
      <c r="DK34" s="623"/>
      <c r="DL34" s="630">
        <v>13882143</v>
      </c>
      <c r="DM34" s="622"/>
      <c r="DN34" s="622"/>
      <c r="DO34" s="622"/>
      <c r="DP34" s="622"/>
      <c r="DQ34" s="622"/>
      <c r="DR34" s="622"/>
      <c r="DS34" s="622"/>
      <c r="DT34" s="622"/>
      <c r="DU34" s="622"/>
      <c r="DV34" s="623"/>
      <c r="DW34" s="626">
        <v>15.1</v>
      </c>
      <c r="DX34" s="655"/>
      <c r="DY34" s="655"/>
      <c r="DZ34" s="655"/>
      <c r="EA34" s="655"/>
      <c r="EB34" s="655"/>
      <c r="EC34" s="656"/>
    </row>
    <row r="35" spans="2:133" ht="11.25" customHeight="1">
      <c r="B35" s="618" t="s">
        <v>318</v>
      </c>
      <c r="C35" s="619"/>
      <c r="D35" s="619"/>
      <c r="E35" s="619"/>
      <c r="F35" s="619"/>
      <c r="G35" s="619"/>
      <c r="H35" s="619"/>
      <c r="I35" s="619"/>
      <c r="J35" s="619"/>
      <c r="K35" s="619"/>
      <c r="L35" s="619"/>
      <c r="M35" s="619"/>
      <c r="N35" s="619"/>
      <c r="O35" s="619"/>
      <c r="P35" s="619"/>
      <c r="Q35" s="620"/>
      <c r="R35" s="621">
        <v>14695416</v>
      </c>
      <c r="S35" s="622"/>
      <c r="T35" s="622"/>
      <c r="U35" s="622"/>
      <c r="V35" s="622"/>
      <c r="W35" s="622"/>
      <c r="X35" s="622"/>
      <c r="Y35" s="623"/>
      <c r="Z35" s="624">
        <v>8.9</v>
      </c>
      <c r="AA35" s="624"/>
      <c r="AB35" s="624"/>
      <c r="AC35" s="624"/>
      <c r="AD35" s="625" t="s">
        <v>122</v>
      </c>
      <c r="AE35" s="625"/>
      <c r="AF35" s="625"/>
      <c r="AG35" s="625"/>
      <c r="AH35" s="625"/>
      <c r="AI35" s="625"/>
      <c r="AJ35" s="625"/>
      <c r="AK35" s="625"/>
      <c r="AL35" s="626" t="s">
        <v>238</v>
      </c>
      <c r="AM35" s="627"/>
      <c r="AN35" s="627"/>
      <c r="AO35" s="628"/>
      <c r="AP35" s="214"/>
      <c r="AQ35" s="694" t="s">
        <v>319</v>
      </c>
      <c r="AR35" s="695"/>
      <c r="AS35" s="695"/>
      <c r="AT35" s="695"/>
      <c r="AU35" s="695"/>
      <c r="AV35" s="695"/>
      <c r="AW35" s="695"/>
      <c r="AX35" s="695"/>
      <c r="AY35" s="696"/>
      <c r="AZ35" s="610">
        <v>19070745</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2237691</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646263</v>
      </c>
      <c r="CS35" s="657"/>
      <c r="CT35" s="657"/>
      <c r="CU35" s="657"/>
      <c r="CV35" s="657"/>
      <c r="CW35" s="657"/>
      <c r="CX35" s="657"/>
      <c r="CY35" s="658"/>
      <c r="CZ35" s="626">
        <v>0.4</v>
      </c>
      <c r="DA35" s="655"/>
      <c r="DB35" s="655"/>
      <c r="DC35" s="659"/>
      <c r="DD35" s="630">
        <v>581664</v>
      </c>
      <c r="DE35" s="657"/>
      <c r="DF35" s="657"/>
      <c r="DG35" s="657"/>
      <c r="DH35" s="657"/>
      <c r="DI35" s="657"/>
      <c r="DJ35" s="657"/>
      <c r="DK35" s="658"/>
      <c r="DL35" s="630">
        <v>444585</v>
      </c>
      <c r="DM35" s="657"/>
      <c r="DN35" s="657"/>
      <c r="DO35" s="657"/>
      <c r="DP35" s="657"/>
      <c r="DQ35" s="657"/>
      <c r="DR35" s="657"/>
      <c r="DS35" s="657"/>
      <c r="DT35" s="657"/>
      <c r="DU35" s="657"/>
      <c r="DV35" s="658"/>
      <c r="DW35" s="626">
        <v>0.5</v>
      </c>
      <c r="DX35" s="655"/>
      <c r="DY35" s="655"/>
      <c r="DZ35" s="655"/>
      <c r="EA35" s="655"/>
      <c r="EB35" s="655"/>
      <c r="EC35" s="656"/>
    </row>
    <row r="36" spans="2:133" ht="11.25" customHeight="1">
      <c r="B36" s="618" t="s">
        <v>322</v>
      </c>
      <c r="C36" s="619"/>
      <c r="D36" s="619"/>
      <c r="E36" s="619"/>
      <c r="F36" s="619"/>
      <c r="G36" s="619"/>
      <c r="H36" s="619"/>
      <c r="I36" s="619"/>
      <c r="J36" s="619"/>
      <c r="K36" s="619"/>
      <c r="L36" s="619"/>
      <c r="M36" s="619"/>
      <c r="N36" s="619"/>
      <c r="O36" s="619"/>
      <c r="P36" s="619"/>
      <c r="Q36" s="620"/>
      <c r="R36" s="621" t="s">
        <v>238</v>
      </c>
      <c r="S36" s="622"/>
      <c r="T36" s="622"/>
      <c r="U36" s="622"/>
      <c r="V36" s="622"/>
      <c r="W36" s="622"/>
      <c r="X36" s="622"/>
      <c r="Y36" s="623"/>
      <c r="Z36" s="624" t="s">
        <v>238</v>
      </c>
      <c r="AA36" s="624"/>
      <c r="AB36" s="624"/>
      <c r="AC36" s="624"/>
      <c r="AD36" s="625" t="s">
        <v>122</v>
      </c>
      <c r="AE36" s="625"/>
      <c r="AF36" s="625"/>
      <c r="AG36" s="625"/>
      <c r="AH36" s="625"/>
      <c r="AI36" s="625"/>
      <c r="AJ36" s="625"/>
      <c r="AK36" s="625"/>
      <c r="AL36" s="626" t="s">
        <v>122</v>
      </c>
      <c r="AM36" s="627"/>
      <c r="AN36" s="627"/>
      <c r="AO36" s="628"/>
      <c r="AQ36" s="698" t="s">
        <v>323</v>
      </c>
      <c r="AR36" s="699"/>
      <c r="AS36" s="699"/>
      <c r="AT36" s="699"/>
      <c r="AU36" s="699"/>
      <c r="AV36" s="699"/>
      <c r="AW36" s="699"/>
      <c r="AX36" s="699"/>
      <c r="AY36" s="700"/>
      <c r="AZ36" s="621">
        <v>4616068</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1374713</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10695547</v>
      </c>
      <c r="CS36" s="622"/>
      <c r="CT36" s="622"/>
      <c r="CU36" s="622"/>
      <c r="CV36" s="622"/>
      <c r="CW36" s="622"/>
      <c r="CX36" s="622"/>
      <c r="CY36" s="623"/>
      <c r="CZ36" s="626">
        <v>6.6</v>
      </c>
      <c r="DA36" s="655"/>
      <c r="DB36" s="655"/>
      <c r="DC36" s="659"/>
      <c r="DD36" s="630">
        <v>9188523</v>
      </c>
      <c r="DE36" s="622"/>
      <c r="DF36" s="622"/>
      <c r="DG36" s="622"/>
      <c r="DH36" s="622"/>
      <c r="DI36" s="622"/>
      <c r="DJ36" s="622"/>
      <c r="DK36" s="623"/>
      <c r="DL36" s="630">
        <v>4829021</v>
      </c>
      <c r="DM36" s="622"/>
      <c r="DN36" s="622"/>
      <c r="DO36" s="622"/>
      <c r="DP36" s="622"/>
      <c r="DQ36" s="622"/>
      <c r="DR36" s="622"/>
      <c r="DS36" s="622"/>
      <c r="DT36" s="622"/>
      <c r="DU36" s="622"/>
      <c r="DV36" s="623"/>
      <c r="DW36" s="626">
        <v>5.2</v>
      </c>
      <c r="DX36" s="655"/>
      <c r="DY36" s="655"/>
      <c r="DZ36" s="655"/>
      <c r="EA36" s="655"/>
      <c r="EB36" s="655"/>
      <c r="EC36" s="656"/>
    </row>
    <row r="37" spans="2:133" ht="11.25" customHeight="1">
      <c r="B37" s="618" t="s">
        <v>326</v>
      </c>
      <c r="C37" s="619"/>
      <c r="D37" s="619"/>
      <c r="E37" s="619"/>
      <c r="F37" s="619"/>
      <c r="G37" s="619"/>
      <c r="H37" s="619"/>
      <c r="I37" s="619"/>
      <c r="J37" s="619"/>
      <c r="K37" s="619"/>
      <c r="L37" s="619"/>
      <c r="M37" s="619"/>
      <c r="N37" s="619"/>
      <c r="O37" s="619"/>
      <c r="P37" s="619"/>
      <c r="Q37" s="620"/>
      <c r="R37" s="621">
        <v>6405816</v>
      </c>
      <c r="S37" s="622"/>
      <c r="T37" s="622"/>
      <c r="U37" s="622"/>
      <c r="V37" s="622"/>
      <c r="W37" s="622"/>
      <c r="X37" s="622"/>
      <c r="Y37" s="623"/>
      <c r="Z37" s="624">
        <v>3.9</v>
      </c>
      <c r="AA37" s="624"/>
      <c r="AB37" s="624"/>
      <c r="AC37" s="624"/>
      <c r="AD37" s="625" t="s">
        <v>122</v>
      </c>
      <c r="AE37" s="625"/>
      <c r="AF37" s="625"/>
      <c r="AG37" s="625"/>
      <c r="AH37" s="625"/>
      <c r="AI37" s="625"/>
      <c r="AJ37" s="625"/>
      <c r="AK37" s="625"/>
      <c r="AL37" s="626" t="s">
        <v>238</v>
      </c>
      <c r="AM37" s="627"/>
      <c r="AN37" s="627"/>
      <c r="AO37" s="628"/>
      <c r="AQ37" s="698" t="s">
        <v>327</v>
      </c>
      <c r="AR37" s="699"/>
      <c r="AS37" s="699"/>
      <c r="AT37" s="699"/>
      <c r="AU37" s="699"/>
      <c r="AV37" s="699"/>
      <c r="AW37" s="699"/>
      <c r="AX37" s="699"/>
      <c r="AY37" s="700"/>
      <c r="AZ37" s="621">
        <v>210759</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58758</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139023</v>
      </c>
      <c r="CS37" s="657"/>
      <c r="CT37" s="657"/>
      <c r="CU37" s="657"/>
      <c r="CV37" s="657"/>
      <c r="CW37" s="657"/>
      <c r="CX37" s="657"/>
      <c r="CY37" s="658"/>
      <c r="CZ37" s="626">
        <v>0.1</v>
      </c>
      <c r="DA37" s="655"/>
      <c r="DB37" s="655"/>
      <c r="DC37" s="659"/>
      <c r="DD37" s="630">
        <v>139023</v>
      </c>
      <c r="DE37" s="657"/>
      <c r="DF37" s="657"/>
      <c r="DG37" s="657"/>
      <c r="DH37" s="657"/>
      <c r="DI37" s="657"/>
      <c r="DJ37" s="657"/>
      <c r="DK37" s="658"/>
      <c r="DL37" s="630">
        <v>139023</v>
      </c>
      <c r="DM37" s="657"/>
      <c r="DN37" s="657"/>
      <c r="DO37" s="657"/>
      <c r="DP37" s="657"/>
      <c r="DQ37" s="657"/>
      <c r="DR37" s="657"/>
      <c r="DS37" s="657"/>
      <c r="DT37" s="657"/>
      <c r="DU37" s="657"/>
      <c r="DV37" s="658"/>
      <c r="DW37" s="626">
        <v>0.2</v>
      </c>
      <c r="DX37" s="655"/>
      <c r="DY37" s="655"/>
      <c r="DZ37" s="655"/>
      <c r="EA37" s="655"/>
      <c r="EB37" s="655"/>
      <c r="EC37" s="656"/>
    </row>
    <row r="38" spans="2:133" ht="11.25" customHeight="1">
      <c r="B38" s="666" t="s">
        <v>330</v>
      </c>
      <c r="C38" s="667"/>
      <c r="D38" s="667"/>
      <c r="E38" s="667"/>
      <c r="F38" s="667"/>
      <c r="G38" s="667"/>
      <c r="H38" s="667"/>
      <c r="I38" s="667"/>
      <c r="J38" s="667"/>
      <c r="K38" s="667"/>
      <c r="L38" s="667"/>
      <c r="M38" s="667"/>
      <c r="N38" s="667"/>
      <c r="O38" s="667"/>
      <c r="P38" s="667"/>
      <c r="Q38" s="668"/>
      <c r="R38" s="701">
        <v>165220474</v>
      </c>
      <c r="S38" s="702"/>
      <c r="T38" s="702"/>
      <c r="U38" s="702"/>
      <c r="V38" s="702"/>
      <c r="W38" s="702"/>
      <c r="X38" s="702"/>
      <c r="Y38" s="703"/>
      <c r="Z38" s="704">
        <v>100</v>
      </c>
      <c r="AA38" s="704"/>
      <c r="AB38" s="704"/>
      <c r="AC38" s="704"/>
      <c r="AD38" s="705">
        <v>85640214</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145051</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93786</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14133172</v>
      </c>
      <c r="CS38" s="622"/>
      <c r="CT38" s="622"/>
      <c r="CU38" s="622"/>
      <c r="CV38" s="622"/>
      <c r="CW38" s="622"/>
      <c r="CX38" s="622"/>
      <c r="CY38" s="623"/>
      <c r="CZ38" s="626">
        <v>8.6999999999999993</v>
      </c>
      <c r="DA38" s="655"/>
      <c r="DB38" s="655"/>
      <c r="DC38" s="659"/>
      <c r="DD38" s="630">
        <v>11098450</v>
      </c>
      <c r="DE38" s="622"/>
      <c r="DF38" s="622"/>
      <c r="DG38" s="622"/>
      <c r="DH38" s="622"/>
      <c r="DI38" s="622"/>
      <c r="DJ38" s="622"/>
      <c r="DK38" s="623"/>
      <c r="DL38" s="630">
        <v>9983582</v>
      </c>
      <c r="DM38" s="622"/>
      <c r="DN38" s="622"/>
      <c r="DO38" s="622"/>
      <c r="DP38" s="622"/>
      <c r="DQ38" s="622"/>
      <c r="DR38" s="622"/>
      <c r="DS38" s="622"/>
      <c r="DT38" s="622"/>
      <c r="DU38" s="622"/>
      <c r="DV38" s="623"/>
      <c r="DW38" s="626">
        <v>10.8</v>
      </c>
      <c r="DX38" s="655"/>
      <c r="DY38" s="655"/>
      <c r="DZ38" s="655"/>
      <c r="EA38" s="655"/>
      <c r="EB38" s="655"/>
      <c r="EC38" s="656"/>
    </row>
    <row r="39" spans="2:133" ht="11.25" customHeight="1">
      <c r="AQ39" s="698" t="s">
        <v>334</v>
      </c>
      <c r="AR39" s="699"/>
      <c r="AS39" s="699"/>
      <c r="AT39" s="699"/>
      <c r="AU39" s="699"/>
      <c r="AV39" s="699"/>
      <c r="AW39" s="699"/>
      <c r="AX39" s="699"/>
      <c r="AY39" s="700"/>
      <c r="AZ39" s="621">
        <v>47395</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96</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2432833</v>
      </c>
      <c r="CS39" s="657"/>
      <c r="CT39" s="657"/>
      <c r="CU39" s="657"/>
      <c r="CV39" s="657"/>
      <c r="CW39" s="657"/>
      <c r="CX39" s="657"/>
      <c r="CY39" s="658"/>
      <c r="CZ39" s="626">
        <v>1.5</v>
      </c>
      <c r="DA39" s="655"/>
      <c r="DB39" s="655"/>
      <c r="DC39" s="659"/>
      <c r="DD39" s="630">
        <v>2053831</v>
      </c>
      <c r="DE39" s="657"/>
      <c r="DF39" s="657"/>
      <c r="DG39" s="657"/>
      <c r="DH39" s="657"/>
      <c r="DI39" s="657"/>
      <c r="DJ39" s="657"/>
      <c r="DK39" s="658"/>
      <c r="DL39" s="630" t="s">
        <v>122</v>
      </c>
      <c r="DM39" s="657"/>
      <c r="DN39" s="657"/>
      <c r="DO39" s="657"/>
      <c r="DP39" s="657"/>
      <c r="DQ39" s="657"/>
      <c r="DR39" s="657"/>
      <c r="DS39" s="657"/>
      <c r="DT39" s="657"/>
      <c r="DU39" s="657"/>
      <c r="DV39" s="658"/>
      <c r="DW39" s="626" t="s">
        <v>122</v>
      </c>
      <c r="DX39" s="655"/>
      <c r="DY39" s="655"/>
      <c r="DZ39" s="655"/>
      <c r="EA39" s="655"/>
      <c r="EB39" s="655"/>
      <c r="EC39" s="656"/>
    </row>
    <row r="40" spans="2:133" ht="11.25" customHeight="1">
      <c r="AQ40" s="698" t="s">
        <v>338</v>
      </c>
      <c r="AR40" s="699"/>
      <c r="AS40" s="699"/>
      <c r="AT40" s="699"/>
      <c r="AU40" s="699"/>
      <c r="AV40" s="699"/>
      <c r="AW40" s="699"/>
      <c r="AX40" s="699"/>
      <c r="AY40" s="700"/>
      <c r="AZ40" s="621">
        <v>4538275</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130</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2757194</v>
      </c>
      <c r="CS40" s="622"/>
      <c r="CT40" s="622"/>
      <c r="CU40" s="622"/>
      <c r="CV40" s="622"/>
      <c r="CW40" s="622"/>
      <c r="CX40" s="622"/>
      <c r="CY40" s="623"/>
      <c r="CZ40" s="626">
        <v>1.7</v>
      </c>
      <c r="DA40" s="655"/>
      <c r="DB40" s="655"/>
      <c r="DC40" s="659"/>
      <c r="DD40" s="630">
        <v>1490760</v>
      </c>
      <c r="DE40" s="622"/>
      <c r="DF40" s="622"/>
      <c r="DG40" s="622"/>
      <c r="DH40" s="622"/>
      <c r="DI40" s="622"/>
      <c r="DJ40" s="622"/>
      <c r="DK40" s="623"/>
      <c r="DL40" s="630">
        <v>38463</v>
      </c>
      <c r="DM40" s="622"/>
      <c r="DN40" s="622"/>
      <c r="DO40" s="622"/>
      <c r="DP40" s="622"/>
      <c r="DQ40" s="622"/>
      <c r="DR40" s="622"/>
      <c r="DS40" s="622"/>
      <c r="DT40" s="622"/>
      <c r="DU40" s="622"/>
      <c r="DV40" s="623"/>
      <c r="DW40" s="626">
        <v>0</v>
      </c>
      <c r="DX40" s="655"/>
      <c r="DY40" s="655"/>
      <c r="DZ40" s="655"/>
      <c r="EA40" s="655"/>
      <c r="EB40" s="655"/>
      <c r="EC40" s="656"/>
    </row>
    <row r="41" spans="2:133" ht="11.25" customHeight="1">
      <c r="AQ41" s="708" t="s">
        <v>341</v>
      </c>
      <c r="AR41" s="709"/>
      <c r="AS41" s="709"/>
      <c r="AT41" s="709"/>
      <c r="AU41" s="709"/>
      <c r="AV41" s="709"/>
      <c r="AW41" s="709"/>
      <c r="AX41" s="709"/>
      <c r="AY41" s="710"/>
      <c r="AZ41" s="701">
        <v>9513197</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316</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122</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15346814</v>
      </c>
      <c r="CS42" s="622"/>
      <c r="CT42" s="622"/>
      <c r="CU42" s="622"/>
      <c r="CV42" s="622"/>
      <c r="CW42" s="622"/>
      <c r="CX42" s="622"/>
      <c r="CY42" s="623"/>
      <c r="CZ42" s="626">
        <v>9.5</v>
      </c>
      <c r="DA42" s="627"/>
      <c r="DB42" s="627"/>
      <c r="DC42" s="722"/>
      <c r="DD42" s="630">
        <v>1910134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170287</v>
      </c>
      <c r="CS43" s="657"/>
      <c r="CT43" s="657"/>
      <c r="CU43" s="657"/>
      <c r="CV43" s="657"/>
      <c r="CW43" s="657"/>
      <c r="CX43" s="657"/>
      <c r="CY43" s="658"/>
      <c r="CZ43" s="626">
        <v>0.1</v>
      </c>
      <c r="DA43" s="655"/>
      <c r="DB43" s="655"/>
      <c r="DC43" s="659"/>
      <c r="DD43" s="630">
        <v>169557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300</v>
      </c>
      <c r="CE44" s="734"/>
      <c r="CF44" s="618" t="s">
        <v>349</v>
      </c>
      <c r="CG44" s="619"/>
      <c r="CH44" s="619"/>
      <c r="CI44" s="619"/>
      <c r="CJ44" s="619"/>
      <c r="CK44" s="619"/>
      <c r="CL44" s="619"/>
      <c r="CM44" s="619"/>
      <c r="CN44" s="619"/>
      <c r="CO44" s="619"/>
      <c r="CP44" s="619"/>
      <c r="CQ44" s="620"/>
      <c r="CR44" s="621">
        <v>14573840</v>
      </c>
      <c r="CS44" s="622"/>
      <c r="CT44" s="622"/>
      <c r="CU44" s="622"/>
      <c r="CV44" s="622"/>
      <c r="CW44" s="622"/>
      <c r="CX44" s="622"/>
      <c r="CY44" s="623"/>
      <c r="CZ44" s="626">
        <v>9</v>
      </c>
      <c r="DA44" s="627"/>
      <c r="DB44" s="627"/>
      <c r="DC44" s="722"/>
      <c r="DD44" s="630">
        <v>1776479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6947285</v>
      </c>
      <c r="CS45" s="657"/>
      <c r="CT45" s="657"/>
      <c r="CU45" s="657"/>
      <c r="CV45" s="657"/>
      <c r="CW45" s="657"/>
      <c r="CX45" s="657"/>
      <c r="CY45" s="658"/>
      <c r="CZ45" s="626">
        <v>4.3</v>
      </c>
      <c r="DA45" s="655"/>
      <c r="DB45" s="655"/>
      <c r="DC45" s="659"/>
      <c r="DD45" s="630">
        <v>424031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7334463</v>
      </c>
      <c r="CS46" s="622"/>
      <c r="CT46" s="622"/>
      <c r="CU46" s="622"/>
      <c r="CV46" s="622"/>
      <c r="CW46" s="622"/>
      <c r="CX46" s="622"/>
      <c r="CY46" s="623"/>
      <c r="CZ46" s="626">
        <v>4.5</v>
      </c>
      <c r="DA46" s="627"/>
      <c r="DB46" s="627"/>
      <c r="DC46" s="722"/>
      <c r="DD46" s="630">
        <v>1306701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v>772974</v>
      </c>
      <c r="CS47" s="657"/>
      <c r="CT47" s="657"/>
      <c r="CU47" s="657"/>
      <c r="CV47" s="657"/>
      <c r="CW47" s="657"/>
      <c r="CX47" s="657"/>
      <c r="CY47" s="658"/>
      <c r="CZ47" s="626">
        <v>0.5</v>
      </c>
      <c r="DA47" s="655"/>
      <c r="DB47" s="655"/>
      <c r="DC47" s="659"/>
      <c r="DD47" s="630">
        <v>133655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353</v>
      </c>
      <c r="CG48" s="619"/>
      <c r="CH48" s="619"/>
      <c r="CI48" s="619"/>
      <c r="CJ48" s="619"/>
      <c r="CK48" s="619"/>
      <c r="CL48" s="619"/>
      <c r="CM48" s="619"/>
      <c r="CN48" s="619"/>
      <c r="CO48" s="619"/>
      <c r="CP48" s="619"/>
      <c r="CQ48" s="620"/>
      <c r="CR48" s="621" t="s">
        <v>354</v>
      </c>
      <c r="CS48" s="622"/>
      <c r="CT48" s="622"/>
      <c r="CU48" s="622"/>
      <c r="CV48" s="622"/>
      <c r="CW48" s="622"/>
      <c r="CX48" s="622"/>
      <c r="CY48" s="623"/>
      <c r="CZ48" s="626" t="s">
        <v>354</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161927595</v>
      </c>
      <c r="CS49" s="691"/>
      <c r="CT49" s="691"/>
      <c r="CU49" s="691"/>
      <c r="CV49" s="691"/>
      <c r="CW49" s="691"/>
      <c r="CX49" s="691"/>
      <c r="CY49" s="723"/>
      <c r="CZ49" s="706">
        <v>100</v>
      </c>
      <c r="DA49" s="724"/>
      <c r="DB49" s="724"/>
      <c r="DC49" s="725"/>
      <c r="DD49" s="726">
        <v>96581800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ZLz37tGZ5aKeEuwQIWrE/sE3DMyRoM6TVFmKG1M2twaOboIm68fvCDVMrFniTj2+oD7Ze9fVZkWawx+T7v9zhg==" saltValue="FUJIhHBIGn8gAKDuYLw6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163903</v>
      </c>
      <c r="R7" s="757"/>
      <c r="S7" s="757"/>
      <c r="T7" s="757"/>
      <c r="U7" s="757"/>
      <c r="V7" s="757">
        <v>160640</v>
      </c>
      <c r="W7" s="757"/>
      <c r="X7" s="757"/>
      <c r="Y7" s="757"/>
      <c r="Z7" s="757"/>
      <c r="AA7" s="757">
        <v>3263</v>
      </c>
      <c r="AB7" s="757"/>
      <c r="AC7" s="757"/>
      <c r="AD7" s="757"/>
      <c r="AE7" s="758"/>
      <c r="AF7" s="759">
        <v>2701</v>
      </c>
      <c r="AG7" s="760"/>
      <c r="AH7" s="760"/>
      <c r="AI7" s="760"/>
      <c r="AJ7" s="761"/>
      <c r="AK7" s="796">
        <v>3351</v>
      </c>
      <c r="AL7" s="797"/>
      <c r="AM7" s="797"/>
      <c r="AN7" s="797"/>
      <c r="AO7" s="797"/>
      <c r="AP7" s="797">
        <v>179426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592</v>
      </c>
      <c r="BT7" s="801"/>
      <c r="BU7" s="801"/>
      <c r="BV7" s="801"/>
      <c r="BW7" s="801"/>
      <c r="BX7" s="801"/>
      <c r="BY7" s="801"/>
      <c r="BZ7" s="801"/>
      <c r="CA7" s="801"/>
      <c r="CB7" s="801"/>
      <c r="CC7" s="801"/>
      <c r="CD7" s="801"/>
      <c r="CE7" s="801"/>
      <c r="CF7" s="801"/>
      <c r="CG7" s="802"/>
      <c r="CH7" s="793">
        <v>4</v>
      </c>
      <c r="CI7" s="794"/>
      <c r="CJ7" s="794"/>
      <c r="CK7" s="794"/>
      <c r="CL7" s="795"/>
      <c r="CM7" s="793">
        <v>98</v>
      </c>
      <c r="CN7" s="794"/>
      <c r="CO7" s="794"/>
      <c r="CP7" s="794"/>
      <c r="CQ7" s="795"/>
      <c r="CR7" s="793">
        <v>10</v>
      </c>
      <c r="CS7" s="794"/>
      <c r="CT7" s="794"/>
      <c r="CU7" s="794"/>
      <c r="CV7" s="795"/>
      <c r="CW7" s="793">
        <v>75</v>
      </c>
      <c r="CX7" s="794"/>
      <c r="CY7" s="794"/>
      <c r="CZ7" s="794"/>
      <c r="DA7" s="795"/>
      <c r="DB7" s="793" t="s">
        <v>605</v>
      </c>
      <c r="DC7" s="794"/>
      <c r="DD7" s="794"/>
      <c r="DE7" s="794"/>
      <c r="DF7" s="795"/>
      <c r="DG7" s="793" t="s">
        <v>605</v>
      </c>
      <c r="DH7" s="794"/>
      <c r="DI7" s="794"/>
      <c r="DJ7" s="794"/>
      <c r="DK7" s="795"/>
      <c r="DL7" s="793" t="s">
        <v>605</v>
      </c>
      <c r="DM7" s="794"/>
      <c r="DN7" s="794"/>
      <c r="DO7" s="794"/>
      <c r="DP7" s="795"/>
      <c r="DQ7" s="793" t="s">
        <v>605</v>
      </c>
      <c r="DR7" s="794"/>
      <c r="DS7" s="794"/>
      <c r="DT7" s="794"/>
      <c r="DU7" s="795"/>
      <c r="DV7" s="774"/>
      <c r="DW7" s="775"/>
      <c r="DX7" s="775"/>
      <c r="DY7" s="775"/>
      <c r="DZ7" s="776"/>
      <c r="EA7" s="234"/>
    </row>
    <row r="8" spans="1:131" s="235" customFormat="1" ht="26.25" customHeight="1">
      <c r="A8" s="241">
        <v>2</v>
      </c>
      <c r="B8" s="777" t="s">
        <v>379</v>
      </c>
      <c r="C8" s="778"/>
      <c r="D8" s="778"/>
      <c r="E8" s="778"/>
      <c r="F8" s="778"/>
      <c r="G8" s="778"/>
      <c r="H8" s="778"/>
      <c r="I8" s="778"/>
      <c r="J8" s="778"/>
      <c r="K8" s="778"/>
      <c r="L8" s="778"/>
      <c r="M8" s="778"/>
      <c r="N8" s="778"/>
      <c r="O8" s="778"/>
      <c r="P8" s="779"/>
      <c r="Q8" s="780">
        <v>1615</v>
      </c>
      <c r="R8" s="781"/>
      <c r="S8" s="781"/>
      <c r="T8" s="781"/>
      <c r="U8" s="781"/>
      <c r="V8" s="781">
        <v>1605</v>
      </c>
      <c r="W8" s="781"/>
      <c r="X8" s="781"/>
      <c r="Y8" s="781"/>
      <c r="Z8" s="781"/>
      <c r="AA8" s="781">
        <v>10</v>
      </c>
      <c r="AB8" s="781"/>
      <c r="AC8" s="781"/>
      <c r="AD8" s="781"/>
      <c r="AE8" s="782"/>
      <c r="AF8" s="783">
        <v>8</v>
      </c>
      <c r="AG8" s="784"/>
      <c r="AH8" s="784"/>
      <c r="AI8" s="784"/>
      <c r="AJ8" s="785"/>
      <c r="AK8" s="786">
        <v>45</v>
      </c>
      <c r="AL8" s="787"/>
      <c r="AM8" s="787"/>
      <c r="AN8" s="787"/>
      <c r="AO8" s="787"/>
      <c r="AP8" s="787">
        <v>5170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593</v>
      </c>
      <c r="BT8" s="791"/>
      <c r="BU8" s="791"/>
      <c r="BV8" s="791"/>
      <c r="BW8" s="791"/>
      <c r="BX8" s="791"/>
      <c r="BY8" s="791"/>
      <c r="BZ8" s="791"/>
      <c r="CA8" s="791"/>
      <c r="CB8" s="791"/>
      <c r="CC8" s="791"/>
      <c r="CD8" s="791"/>
      <c r="CE8" s="791"/>
      <c r="CF8" s="791"/>
      <c r="CG8" s="792"/>
      <c r="CH8" s="803">
        <v>-9</v>
      </c>
      <c r="CI8" s="804"/>
      <c r="CJ8" s="804"/>
      <c r="CK8" s="804"/>
      <c r="CL8" s="805"/>
      <c r="CM8" s="803">
        <v>112</v>
      </c>
      <c r="CN8" s="804"/>
      <c r="CO8" s="804"/>
      <c r="CP8" s="804"/>
      <c r="CQ8" s="805"/>
      <c r="CR8" s="803">
        <v>29</v>
      </c>
      <c r="CS8" s="804"/>
      <c r="CT8" s="804"/>
      <c r="CU8" s="804"/>
      <c r="CV8" s="805"/>
      <c r="CW8" s="803">
        <v>20</v>
      </c>
      <c r="CX8" s="804"/>
      <c r="CY8" s="804"/>
      <c r="CZ8" s="804"/>
      <c r="DA8" s="805"/>
      <c r="DB8" s="803" t="s">
        <v>605</v>
      </c>
      <c r="DC8" s="804"/>
      <c r="DD8" s="804"/>
      <c r="DE8" s="804"/>
      <c r="DF8" s="805"/>
      <c r="DG8" s="803" t="s">
        <v>606</v>
      </c>
      <c r="DH8" s="804"/>
      <c r="DI8" s="804"/>
      <c r="DJ8" s="804"/>
      <c r="DK8" s="805"/>
      <c r="DL8" s="803" t="s">
        <v>606</v>
      </c>
      <c r="DM8" s="804"/>
      <c r="DN8" s="804"/>
      <c r="DO8" s="804"/>
      <c r="DP8" s="805"/>
      <c r="DQ8" s="803" t="s">
        <v>605</v>
      </c>
      <c r="DR8" s="804"/>
      <c r="DS8" s="804"/>
      <c r="DT8" s="804"/>
      <c r="DU8" s="805"/>
      <c r="DV8" s="806"/>
      <c r="DW8" s="807"/>
      <c r="DX8" s="807"/>
      <c r="DY8" s="807"/>
      <c r="DZ8" s="808"/>
      <c r="EA8" s="234"/>
    </row>
    <row r="9" spans="1:131" s="235" customFormat="1" ht="26.25" customHeight="1">
      <c r="A9" s="241">
        <v>3</v>
      </c>
      <c r="B9" s="777" t="s">
        <v>380</v>
      </c>
      <c r="C9" s="778"/>
      <c r="D9" s="778"/>
      <c r="E9" s="778"/>
      <c r="F9" s="778"/>
      <c r="G9" s="778"/>
      <c r="H9" s="778"/>
      <c r="I9" s="778"/>
      <c r="J9" s="778"/>
      <c r="K9" s="778"/>
      <c r="L9" s="778"/>
      <c r="M9" s="778"/>
      <c r="N9" s="778"/>
      <c r="O9" s="778"/>
      <c r="P9" s="779"/>
      <c r="Q9" s="780">
        <v>278</v>
      </c>
      <c r="R9" s="781"/>
      <c r="S9" s="781"/>
      <c r="T9" s="781"/>
      <c r="U9" s="781"/>
      <c r="V9" s="781">
        <v>278</v>
      </c>
      <c r="W9" s="781"/>
      <c r="X9" s="781"/>
      <c r="Y9" s="781"/>
      <c r="Z9" s="781"/>
      <c r="AA9" s="781">
        <v>0</v>
      </c>
      <c r="AB9" s="781"/>
      <c r="AC9" s="781"/>
      <c r="AD9" s="781"/>
      <c r="AE9" s="782"/>
      <c r="AF9" s="783">
        <v>0</v>
      </c>
      <c r="AG9" s="784"/>
      <c r="AH9" s="784"/>
      <c r="AI9" s="784"/>
      <c r="AJ9" s="785"/>
      <c r="AK9" s="786">
        <v>98</v>
      </c>
      <c r="AL9" s="787"/>
      <c r="AM9" s="787"/>
      <c r="AN9" s="787"/>
      <c r="AO9" s="787"/>
      <c r="AP9" s="787">
        <v>1942</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594</v>
      </c>
      <c r="BT9" s="791"/>
      <c r="BU9" s="791"/>
      <c r="BV9" s="791"/>
      <c r="BW9" s="791"/>
      <c r="BX9" s="791"/>
      <c r="BY9" s="791"/>
      <c r="BZ9" s="791"/>
      <c r="CA9" s="791"/>
      <c r="CB9" s="791"/>
      <c r="CC9" s="791"/>
      <c r="CD9" s="791"/>
      <c r="CE9" s="791"/>
      <c r="CF9" s="791"/>
      <c r="CG9" s="792"/>
      <c r="CH9" s="803">
        <v>5</v>
      </c>
      <c r="CI9" s="804"/>
      <c r="CJ9" s="804"/>
      <c r="CK9" s="804"/>
      <c r="CL9" s="805"/>
      <c r="CM9" s="803">
        <v>83</v>
      </c>
      <c r="CN9" s="804"/>
      <c r="CO9" s="804"/>
      <c r="CP9" s="804"/>
      <c r="CQ9" s="805"/>
      <c r="CR9" s="803">
        <v>6</v>
      </c>
      <c r="CS9" s="804"/>
      <c r="CT9" s="804"/>
      <c r="CU9" s="804"/>
      <c r="CV9" s="805"/>
      <c r="CW9" s="803" t="s">
        <v>605</v>
      </c>
      <c r="CX9" s="804"/>
      <c r="CY9" s="804"/>
      <c r="CZ9" s="804"/>
      <c r="DA9" s="805"/>
      <c r="DB9" s="803" t="s">
        <v>605</v>
      </c>
      <c r="DC9" s="804"/>
      <c r="DD9" s="804"/>
      <c r="DE9" s="804"/>
      <c r="DF9" s="805"/>
      <c r="DG9" s="803" t="s">
        <v>606</v>
      </c>
      <c r="DH9" s="804"/>
      <c r="DI9" s="804"/>
      <c r="DJ9" s="804"/>
      <c r="DK9" s="805"/>
      <c r="DL9" s="803" t="s">
        <v>606</v>
      </c>
      <c r="DM9" s="804"/>
      <c r="DN9" s="804"/>
      <c r="DO9" s="804"/>
      <c r="DP9" s="805"/>
      <c r="DQ9" s="803" t="s">
        <v>605</v>
      </c>
      <c r="DR9" s="804"/>
      <c r="DS9" s="804"/>
      <c r="DT9" s="804"/>
      <c r="DU9" s="805"/>
      <c r="DV9" s="806"/>
      <c r="DW9" s="807"/>
      <c r="DX9" s="807"/>
      <c r="DY9" s="807"/>
      <c r="DZ9" s="808"/>
      <c r="EA9" s="234"/>
    </row>
    <row r="10" spans="1:131" s="235" customFormat="1" ht="26.25" customHeight="1">
      <c r="A10" s="241">
        <v>4</v>
      </c>
      <c r="B10" s="777" t="s">
        <v>381</v>
      </c>
      <c r="C10" s="778"/>
      <c r="D10" s="778"/>
      <c r="E10" s="778"/>
      <c r="F10" s="778"/>
      <c r="G10" s="778"/>
      <c r="H10" s="778"/>
      <c r="I10" s="778"/>
      <c r="J10" s="778"/>
      <c r="K10" s="778"/>
      <c r="L10" s="778"/>
      <c r="M10" s="778"/>
      <c r="N10" s="778"/>
      <c r="O10" s="778"/>
      <c r="P10" s="779"/>
      <c r="Q10" s="780">
        <v>19</v>
      </c>
      <c r="R10" s="781"/>
      <c r="S10" s="781"/>
      <c r="T10" s="781"/>
      <c r="U10" s="781"/>
      <c r="V10" s="781">
        <v>19</v>
      </c>
      <c r="W10" s="781"/>
      <c r="X10" s="781"/>
      <c r="Y10" s="781"/>
      <c r="Z10" s="781"/>
      <c r="AA10" s="781" t="s">
        <v>581</v>
      </c>
      <c r="AB10" s="781"/>
      <c r="AC10" s="781"/>
      <c r="AD10" s="781"/>
      <c r="AE10" s="782"/>
      <c r="AF10" s="783" t="s">
        <v>122</v>
      </c>
      <c r="AG10" s="784"/>
      <c r="AH10" s="784"/>
      <c r="AI10" s="784"/>
      <c r="AJ10" s="785"/>
      <c r="AK10" s="786">
        <v>19</v>
      </c>
      <c r="AL10" s="787"/>
      <c r="AM10" s="787"/>
      <c r="AN10" s="787"/>
      <c r="AO10" s="787"/>
      <c r="AP10" s="787">
        <v>26</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595</v>
      </c>
      <c r="BT10" s="791"/>
      <c r="BU10" s="791"/>
      <c r="BV10" s="791"/>
      <c r="BW10" s="791"/>
      <c r="BX10" s="791"/>
      <c r="BY10" s="791"/>
      <c r="BZ10" s="791"/>
      <c r="CA10" s="791"/>
      <c r="CB10" s="791"/>
      <c r="CC10" s="791"/>
      <c r="CD10" s="791"/>
      <c r="CE10" s="791"/>
      <c r="CF10" s="791"/>
      <c r="CG10" s="792"/>
      <c r="CH10" s="803">
        <v>3</v>
      </c>
      <c r="CI10" s="804"/>
      <c r="CJ10" s="804"/>
      <c r="CK10" s="804"/>
      <c r="CL10" s="805"/>
      <c r="CM10" s="803">
        <v>135</v>
      </c>
      <c r="CN10" s="804"/>
      <c r="CO10" s="804"/>
      <c r="CP10" s="804"/>
      <c r="CQ10" s="805"/>
      <c r="CR10" s="803">
        <v>9</v>
      </c>
      <c r="CS10" s="804"/>
      <c r="CT10" s="804"/>
      <c r="CU10" s="804"/>
      <c r="CV10" s="805"/>
      <c r="CW10" s="803" t="s">
        <v>606</v>
      </c>
      <c r="CX10" s="804"/>
      <c r="CY10" s="804"/>
      <c r="CZ10" s="804"/>
      <c r="DA10" s="805"/>
      <c r="DB10" s="803" t="s">
        <v>605</v>
      </c>
      <c r="DC10" s="804"/>
      <c r="DD10" s="804"/>
      <c r="DE10" s="804"/>
      <c r="DF10" s="805"/>
      <c r="DG10" s="803" t="s">
        <v>605</v>
      </c>
      <c r="DH10" s="804"/>
      <c r="DI10" s="804"/>
      <c r="DJ10" s="804"/>
      <c r="DK10" s="805"/>
      <c r="DL10" s="803" t="s">
        <v>606</v>
      </c>
      <c r="DM10" s="804"/>
      <c r="DN10" s="804"/>
      <c r="DO10" s="804"/>
      <c r="DP10" s="805"/>
      <c r="DQ10" s="803" t="s">
        <v>605</v>
      </c>
      <c r="DR10" s="804"/>
      <c r="DS10" s="804"/>
      <c r="DT10" s="804"/>
      <c r="DU10" s="805"/>
      <c r="DV10" s="806"/>
      <c r="DW10" s="807"/>
      <c r="DX10" s="807"/>
      <c r="DY10" s="807"/>
      <c r="DZ10" s="808"/>
      <c r="EA10" s="234"/>
    </row>
    <row r="11" spans="1:131" s="235" customFormat="1" ht="26.25" customHeight="1">
      <c r="A11" s="241">
        <v>5</v>
      </c>
      <c r="B11" s="777" t="s">
        <v>382</v>
      </c>
      <c r="C11" s="778"/>
      <c r="D11" s="778"/>
      <c r="E11" s="778"/>
      <c r="F11" s="778"/>
      <c r="G11" s="778"/>
      <c r="H11" s="778"/>
      <c r="I11" s="778"/>
      <c r="J11" s="778"/>
      <c r="K11" s="778"/>
      <c r="L11" s="778"/>
      <c r="M11" s="778"/>
      <c r="N11" s="778"/>
      <c r="O11" s="778"/>
      <c r="P11" s="779"/>
      <c r="Q11" s="780">
        <v>91</v>
      </c>
      <c r="R11" s="781"/>
      <c r="S11" s="781"/>
      <c r="T11" s="781"/>
      <c r="U11" s="781"/>
      <c r="V11" s="781">
        <v>72</v>
      </c>
      <c r="W11" s="781"/>
      <c r="X11" s="781"/>
      <c r="Y11" s="781"/>
      <c r="Z11" s="781"/>
      <c r="AA11" s="781">
        <v>19</v>
      </c>
      <c r="AB11" s="781"/>
      <c r="AC11" s="781"/>
      <c r="AD11" s="781"/>
      <c r="AE11" s="782"/>
      <c r="AF11" s="783" t="s">
        <v>122</v>
      </c>
      <c r="AG11" s="784"/>
      <c r="AH11" s="784"/>
      <c r="AI11" s="784"/>
      <c r="AJ11" s="785"/>
      <c r="AK11" s="786">
        <v>7</v>
      </c>
      <c r="AL11" s="787"/>
      <c r="AM11" s="787"/>
      <c r="AN11" s="787"/>
      <c r="AO11" s="787"/>
      <c r="AP11" s="787">
        <v>119</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596</v>
      </c>
      <c r="BT11" s="791"/>
      <c r="BU11" s="791"/>
      <c r="BV11" s="791"/>
      <c r="BW11" s="791"/>
      <c r="BX11" s="791"/>
      <c r="BY11" s="791"/>
      <c r="BZ11" s="791"/>
      <c r="CA11" s="791"/>
      <c r="CB11" s="791"/>
      <c r="CC11" s="791"/>
      <c r="CD11" s="791"/>
      <c r="CE11" s="791"/>
      <c r="CF11" s="791"/>
      <c r="CG11" s="792"/>
      <c r="CH11" s="803">
        <v>1</v>
      </c>
      <c r="CI11" s="804"/>
      <c r="CJ11" s="804"/>
      <c r="CK11" s="804"/>
      <c r="CL11" s="805"/>
      <c r="CM11" s="803">
        <v>136</v>
      </c>
      <c r="CN11" s="804"/>
      <c r="CO11" s="804"/>
      <c r="CP11" s="804"/>
      <c r="CQ11" s="805"/>
      <c r="CR11" s="803">
        <v>48</v>
      </c>
      <c r="CS11" s="804"/>
      <c r="CT11" s="804"/>
      <c r="CU11" s="804"/>
      <c r="CV11" s="805"/>
      <c r="CW11" s="803" t="s">
        <v>605</v>
      </c>
      <c r="CX11" s="804"/>
      <c r="CY11" s="804"/>
      <c r="CZ11" s="804"/>
      <c r="DA11" s="805"/>
      <c r="DB11" s="803" t="s">
        <v>605</v>
      </c>
      <c r="DC11" s="804"/>
      <c r="DD11" s="804"/>
      <c r="DE11" s="804"/>
      <c r="DF11" s="805"/>
      <c r="DG11" s="803" t="s">
        <v>605</v>
      </c>
      <c r="DH11" s="804"/>
      <c r="DI11" s="804"/>
      <c r="DJ11" s="804"/>
      <c r="DK11" s="805"/>
      <c r="DL11" s="809" t="s">
        <v>607</v>
      </c>
      <c r="DM11" s="804"/>
      <c r="DN11" s="804"/>
      <c r="DO11" s="804"/>
      <c r="DP11" s="805"/>
      <c r="DQ11" s="803" t="s">
        <v>606</v>
      </c>
      <c r="DR11" s="804"/>
      <c r="DS11" s="804"/>
      <c r="DT11" s="804"/>
      <c r="DU11" s="805"/>
      <c r="DV11" s="806"/>
      <c r="DW11" s="807"/>
      <c r="DX11" s="807"/>
      <c r="DY11" s="807"/>
      <c r="DZ11" s="808"/>
      <c r="EA11" s="234"/>
    </row>
    <row r="12" spans="1:131" s="235" customFormat="1" ht="26.25" customHeight="1">
      <c r="A12" s="241">
        <v>6</v>
      </c>
      <c r="B12" s="777" t="s">
        <v>383</v>
      </c>
      <c r="C12" s="778"/>
      <c r="D12" s="778"/>
      <c r="E12" s="778"/>
      <c r="F12" s="778"/>
      <c r="G12" s="778"/>
      <c r="H12" s="778"/>
      <c r="I12" s="778"/>
      <c r="J12" s="778"/>
      <c r="K12" s="778"/>
      <c r="L12" s="778"/>
      <c r="M12" s="778"/>
      <c r="N12" s="778"/>
      <c r="O12" s="778"/>
      <c r="P12" s="779"/>
      <c r="Q12" s="780">
        <v>23078</v>
      </c>
      <c r="R12" s="781"/>
      <c r="S12" s="781"/>
      <c r="T12" s="781"/>
      <c r="U12" s="781"/>
      <c r="V12" s="781">
        <v>23078</v>
      </c>
      <c r="W12" s="781"/>
      <c r="X12" s="781"/>
      <c r="Y12" s="781"/>
      <c r="Z12" s="781"/>
      <c r="AA12" s="781" t="s">
        <v>581</v>
      </c>
      <c r="AB12" s="781"/>
      <c r="AC12" s="781"/>
      <c r="AD12" s="781"/>
      <c r="AE12" s="782"/>
      <c r="AF12" s="783" t="s">
        <v>122</v>
      </c>
      <c r="AG12" s="784"/>
      <c r="AH12" s="784"/>
      <c r="AI12" s="784"/>
      <c r="AJ12" s="785"/>
      <c r="AK12" s="786">
        <v>21078</v>
      </c>
      <c r="AL12" s="787"/>
      <c r="AM12" s="787"/>
      <c r="AN12" s="787"/>
      <c r="AO12" s="787"/>
      <c r="AP12" s="787">
        <v>0</v>
      </c>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597</v>
      </c>
      <c r="BT12" s="791"/>
      <c r="BU12" s="791"/>
      <c r="BV12" s="791"/>
      <c r="BW12" s="791"/>
      <c r="BX12" s="791"/>
      <c r="BY12" s="791"/>
      <c r="BZ12" s="791"/>
      <c r="CA12" s="791"/>
      <c r="CB12" s="791"/>
      <c r="CC12" s="791"/>
      <c r="CD12" s="791"/>
      <c r="CE12" s="791"/>
      <c r="CF12" s="791"/>
      <c r="CG12" s="792"/>
      <c r="CH12" s="803">
        <v>15</v>
      </c>
      <c r="CI12" s="804"/>
      <c r="CJ12" s="804"/>
      <c r="CK12" s="804"/>
      <c r="CL12" s="805"/>
      <c r="CM12" s="803">
        <v>208</v>
      </c>
      <c r="CN12" s="804"/>
      <c r="CO12" s="804"/>
      <c r="CP12" s="804"/>
      <c r="CQ12" s="805"/>
      <c r="CR12" s="803">
        <v>5</v>
      </c>
      <c r="CS12" s="804"/>
      <c r="CT12" s="804"/>
      <c r="CU12" s="804"/>
      <c r="CV12" s="805"/>
      <c r="CW12" s="803" t="s">
        <v>605</v>
      </c>
      <c r="CX12" s="804"/>
      <c r="CY12" s="804"/>
      <c r="CZ12" s="804"/>
      <c r="DA12" s="805"/>
      <c r="DB12" s="803" t="s">
        <v>606</v>
      </c>
      <c r="DC12" s="804"/>
      <c r="DD12" s="804"/>
      <c r="DE12" s="804"/>
      <c r="DF12" s="805"/>
      <c r="DG12" s="803" t="s">
        <v>605</v>
      </c>
      <c r="DH12" s="804"/>
      <c r="DI12" s="804"/>
      <c r="DJ12" s="804"/>
      <c r="DK12" s="805"/>
      <c r="DL12" s="803" t="s">
        <v>605</v>
      </c>
      <c r="DM12" s="804"/>
      <c r="DN12" s="804"/>
      <c r="DO12" s="804"/>
      <c r="DP12" s="805"/>
      <c r="DQ12" s="803" t="s">
        <v>605</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t="s">
        <v>602</v>
      </c>
      <c r="BS13" s="790" t="s">
        <v>598</v>
      </c>
      <c r="BT13" s="791"/>
      <c r="BU13" s="791"/>
      <c r="BV13" s="791"/>
      <c r="BW13" s="791"/>
      <c r="BX13" s="791"/>
      <c r="BY13" s="791"/>
      <c r="BZ13" s="791"/>
      <c r="CA13" s="791"/>
      <c r="CB13" s="791"/>
      <c r="CC13" s="791"/>
      <c r="CD13" s="791"/>
      <c r="CE13" s="791"/>
      <c r="CF13" s="791"/>
      <c r="CG13" s="792"/>
      <c r="CH13" s="803">
        <v>-13</v>
      </c>
      <c r="CI13" s="804"/>
      <c r="CJ13" s="804"/>
      <c r="CK13" s="804"/>
      <c r="CL13" s="805"/>
      <c r="CM13" s="803">
        <v>573</v>
      </c>
      <c r="CN13" s="804"/>
      <c r="CO13" s="804"/>
      <c r="CP13" s="804"/>
      <c r="CQ13" s="805"/>
      <c r="CR13" s="803">
        <v>25</v>
      </c>
      <c r="CS13" s="804"/>
      <c r="CT13" s="804"/>
      <c r="CU13" s="804"/>
      <c r="CV13" s="805"/>
      <c r="CW13" s="803" t="s">
        <v>605</v>
      </c>
      <c r="CX13" s="804"/>
      <c r="CY13" s="804"/>
      <c r="CZ13" s="804"/>
      <c r="DA13" s="805"/>
      <c r="DB13" s="803">
        <v>600</v>
      </c>
      <c r="DC13" s="804"/>
      <c r="DD13" s="804"/>
      <c r="DE13" s="804"/>
      <c r="DF13" s="805"/>
      <c r="DG13" s="803">
        <v>1026</v>
      </c>
      <c r="DH13" s="804"/>
      <c r="DI13" s="804"/>
      <c r="DJ13" s="804"/>
      <c r="DK13" s="805"/>
      <c r="DL13" s="803" t="s">
        <v>605</v>
      </c>
      <c r="DM13" s="804"/>
      <c r="DN13" s="804"/>
      <c r="DO13" s="804"/>
      <c r="DP13" s="805"/>
      <c r="DQ13" s="803" t="s">
        <v>606</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599</v>
      </c>
      <c r="BT14" s="791"/>
      <c r="BU14" s="791"/>
      <c r="BV14" s="791"/>
      <c r="BW14" s="791"/>
      <c r="BX14" s="791"/>
      <c r="BY14" s="791"/>
      <c r="BZ14" s="791"/>
      <c r="CA14" s="791"/>
      <c r="CB14" s="791"/>
      <c r="CC14" s="791"/>
      <c r="CD14" s="791"/>
      <c r="CE14" s="791"/>
      <c r="CF14" s="791"/>
      <c r="CG14" s="792"/>
      <c r="CH14" s="803">
        <v>0</v>
      </c>
      <c r="CI14" s="804"/>
      <c r="CJ14" s="804"/>
      <c r="CK14" s="804"/>
      <c r="CL14" s="805"/>
      <c r="CM14" s="803">
        <v>75</v>
      </c>
      <c r="CN14" s="804"/>
      <c r="CO14" s="804"/>
      <c r="CP14" s="804"/>
      <c r="CQ14" s="805"/>
      <c r="CR14" s="803">
        <v>54</v>
      </c>
      <c r="CS14" s="804"/>
      <c r="CT14" s="804"/>
      <c r="CU14" s="804"/>
      <c r="CV14" s="805"/>
      <c r="CW14" s="803" t="s">
        <v>606</v>
      </c>
      <c r="CX14" s="804"/>
      <c r="CY14" s="804"/>
      <c r="CZ14" s="804"/>
      <c r="DA14" s="805"/>
      <c r="DB14" s="803" t="s">
        <v>605</v>
      </c>
      <c r="DC14" s="804"/>
      <c r="DD14" s="804"/>
      <c r="DE14" s="804"/>
      <c r="DF14" s="805"/>
      <c r="DG14" s="803" t="s">
        <v>605</v>
      </c>
      <c r="DH14" s="804"/>
      <c r="DI14" s="804"/>
      <c r="DJ14" s="804"/>
      <c r="DK14" s="805"/>
      <c r="DL14" s="803" t="s">
        <v>605</v>
      </c>
      <c r="DM14" s="804"/>
      <c r="DN14" s="804"/>
      <c r="DO14" s="804"/>
      <c r="DP14" s="805"/>
      <c r="DQ14" s="803" t="s">
        <v>605</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600</v>
      </c>
      <c r="BT15" s="791"/>
      <c r="BU15" s="791"/>
      <c r="BV15" s="791"/>
      <c r="BW15" s="791"/>
      <c r="BX15" s="791"/>
      <c r="BY15" s="791"/>
      <c r="BZ15" s="791"/>
      <c r="CA15" s="791"/>
      <c r="CB15" s="791"/>
      <c r="CC15" s="791"/>
      <c r="CD15" s="791"/>
      <c r="CE15" s="791"/>
      <c r="CF15" s="791"/>
      <c r="CG15" s="792"/>
      <c r="CH15" s="803">
        <v>53</v>
      </c>
      <c r="CI15" s="804"/>
      <c r="CJ15" s="804"/>
      <c r="CK15" s="804"/>
      <c r="CL15" s="805"/>
      <c r="CM15" s="803">
        <v>7945</v>
      </c>
      <c r="CN15" s="804"/>
      <c r="CO15" s="804"/>
      <c r="CP15" s="804"/>
      <c r="CQ15" s="805"/>
      <c r="CR15" s="803">
        <v>9127</v>
      </c>
      <c r="CS15" s="804"/>
      <c r="CT15" s="804"/>
      <c r="CU15" s="804"/>
      <c r="CV15" s="805"/>
      <c r="CW15" s="803">
        <v>515</v>
      </c>
      <c r="CX15" s="804"/>
      <c r="CY15" s="804"/>
      <c r="CZ15" s="804"/>
      <c r="DA15" s="805"/>
      <c r="DB15" s="803" t="s">
        <v>605</v>
      </c>
      <c r="DC15" s="804"/>
      <c r="DD15" s="804"/>
      <c r="DE15" s="804"/>
      <c r="DF15" s="805"/>
      <c r="DG15" s="803" t="s">
        <v>606</v>
      </c>
      <c r="DH15" s="804"/>
      <c r="DI15" s="804"/>
      <c r="DJ15" s="804"/>
      <c r="DK15" s="805"/>
      <c r="DL15" s="803" t="s">
        <v>605</v>
      </c>
      <c r="DM15" s="804"/>
      <c r="DN15" s="804"/>
      <c r="DO15" s="804"/>
      <c r="DP15" s="805"/>
      <c r="DQ15" s="803" t="s">
        <v>605</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t="s">
        <v>602</v>
      </c>
      <c r="BS16" s="790" t="s">
        <v>601</v>
      </c>
      <c r="BT16" s="791"/>
      <c r="BU16" s="791"/>
      <c r="BV16" s="791"/>
      <c r="BW16" s="791"/>
      <c r="BX16" s="791"/>
      <c r="BY16" s="791"/>
      <c r="BZ16" s="791"/>
      <c r="CA16" s="791"/>
      <c r="CB16" s="791"/>
      <c r="CC16" s="791"/>
      <c r="CD16" s="791"/>
      <c r="CE16" s="791"/>
      <c r="CF16" s="791"/>
      <c r="CG16" s="792"/>
      <c r="CH16" s="803">
        <v>-129</v>
      </c>
      <c r="CI16" s="804"/>
      <c r="CJ16" s="804"/>
      <c r="CK16" s="804"/>
      <c r="CL16" s="805"/>
      <c r="CM16" s="803">
        <v>308</v>
      </c>
      <c r="CN16" s="804"/>
      <c r="CO16" s="804"/>
      <c r="CP16" s="804"/>
      <c r="CQ16" s="805"/>
      <c r="CR16" s="803">
        <v>6</v>
      </c>
      <c r="CS16" s="804"/>
      <c r="CT16" s="804"/>
      <c r="CU16" s="804"/>
      <c r="CV16" s="805"/>
      <c r="CW16" s="803" t="s">
        <v>605</v>
      </c>
      <c r="CX16" s="804"/>
      <c r="CY16" s="804"/>
      <c r="CZ16" s="804"/>
      <c r="DA16" s="805"/>
      <c r="DB16" s="803">
        <v>774</v>
      </c>
      <c r="DC16" s="804"/>
      <c r="DD16" s="804"/>
      <c r="DE16" s="804"/>
      <c r="DF16" s="805"/>
      <c r="DG16" s="803" t="s">
        <v>605</v>
      </c>
      <c r="DH16" s="804"/>
      <c r="DI16" s="804"/>
      <c r="DJ16" s="804"/>
      <c r="DK16" s="805"/>
      <c r="DL16" s="803" t="s">
        <v>605</v>
      </c>
      <c r="DM16" s="804"/>
      <c r="DN16" s="804"/>
      <c r="DO16" s="804"/>
      <c r="DP16" s="805"/>
      <c r="DQ16" s="803">
        <v>697</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10"/>
      <c r="R22" s="811"/>
      <c r="S22" s="811"/>
      <c r="T22" s="811"/>
      <c r="U22" s="811"/>
      <c r="V22" s="811"/>
      <c r="W22" s="811"/>
      <c r="X22" s="811"/>
      <c r="Y22" s="811"/>
      <c r="Z22" s="811"/>
      <c r="AA22" s="811"/>
      <c r="AB22" s="811"/>
      <c r="AC22" s="811"/>
      <c r="AD22" s="811"/>
      <c r="AE22" s="812"/>
      <c r="AF22" s="783"/>
      <c r="AG22" s="784"/>
      <c r="AH22" s="784"/>
      <c r="AI22" s="784"/>
      <c r="AJ22" s="785"/>
      <c r="AK22" s="825"/>
      <c r="AL22" s="826"/>
      <c r="AM22" s="826"/>
      <c r="AN22" s="826"/>
      <c r="AO22" s="826"/>
      <c r="AP22" s="826"/>
      <c r="AQ22" s="826"/>
      <c r="AR22" s="826"/>
      <c r="AS22" s="826"/>
      <c r="AT22" s="826"/>
      <c r="AU22" s="827"/>
      <c r="AV22" s="827"/>
      <c r="AW22" s="827"/>
      <c r="AX22" s="827"/>
      <c r="AY22" s="828"/>
      <c r="AZ22" s="829" t="s">
        <v>384</v>
      </c>
      <c r="BA22" s="829"/>
      <c r="BB22" s="829"/>
      <c r="BC22" s="829"/>
      <c r="BD22" s="830"/>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385</v>
      </c>
      <c r="B23" s="813" t="s">
        <v>386</v>
      </c>
      <c r="C23" s="814"/>
      <c r="D23" s="814"/>
      <c r="E23" s="814"/>
      <c r="F23" s="814"/>
      <c r="G23" s="814"/>
      <c r="H23" s="814"/>
      <c r="I23" s="814"/>
      <c r="J23" s="814"/>
      <c r="K23" s="814"/>
      <c r="L23" s="814"/>
      <c r="M23" s="814"/>
      <c r="N23" s="814"/>
      <c r="O23" s="814"/>
      <c r="P23" s="815"/>
      <c r="Q23" s="816">
        <v>165220</v>
      </c>
      <c r="R23" s="817"/>
      <c r="S23" s="817"/>
      <c r="T23" s="817"/>
      <c r="U23" s="817"/>
      <c r="V23" s="817">
        <v>161928</v>
      </c>
      <c r="W23" s="817"/>
      <c r="X23" s="817"/>
      <c r="Y23" s="817"/>
      <c r="Z23" s="817"/>
      <c r="AA23" s="817">
        <v>3293</v>
      </c>
      <c r="AB23" s="817"/>
      <c r="AC23" s="817"/>
      <c r="AD23" s="817"/>
      <c r="AE23" s="818"/>
      <c r="AF23" s="819">
        <v>2709</v>
      </c>
      <c r="AG23" s="817"/>
      <c r="AH23" s="817"/>
      <c r="AI23" s="817"/>
      <c r="AJ23" s="820"/>
      <c r="AK23" s="821"/>
      <c r="AL23" s="822"/>
      <c r="AM23" s="822"/>
      <c r="AN23" s="822"/>
      <c r="AO23" s="822"/>
      <c r="AP23" s="817">
        <v>186682</v>
      </c>
      <c r="AQ23" s="817"/>
      <c r="AR23" s="817"/>
      <c r="AS23" s="817"/>
      <c r="AT23" s="817"/>
      <c r="AU23" s="823"/>
      <c r="AV23" s="823"/>
      <c r="AW23" s="823"/>
      <c r="AX23" s="823"/>
      <c r="AY23" s="824"/>
      <c r="AZ23" s="832" t="s">
        <v>122</v>
      </c>
      <c r="BA23" s="833"/>
      <c r="BB23" s="833"/>
      <c r="BC23" s="833"/>
      <c r="BD23" s="834"/>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1" t="s">
        <v>387</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5" t="s">
        <v>392</v>
      </c>
      <c r="AG26" s="836"/>
      <c r="AH26" s="836"/>
      <c r="AI26" s="836"/>
      <c r="AJ26" s="837"/>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8"/>
      <c r="AG27" s="839"/>
      <c r="AH27" s="839"/>
      <c r="AI27" s="839"/>
      <c r="AJ27" s="840"/>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397</v>
      </c>
      <c r="C28" s="754"/>
      <c r="D28" s="754"/>
      <c r="E28" s="754"/>
      <c r="F28" s="754"/>
      <c r="G28" s="754"/>
      <c r="H28" s="754"/>
      <c r="I28" s="754"/>
      <c r="J28" s="754"/>
      <c r="K28" s="754"/>
      <c r="L28" s="754"/>
      <c r="M28" s="754"/>
      <c r="N28" s="754"/>
      <c r="O28" s="754"/>
      <c r="P28" s="755"/>
      <c r="Q28" s="845">
        <v>52118</v>
      </c>
      <c r="R28" s="846"/>
      <c r="S28" s="846"/>
      <c r="T28" s="846"/>
      <c r="U28" s="846"/>
      <c r="V28" s="846">
        <v>49880</v>
      </c>
      <c r="W28" s="846"/>
      <c r="X28" s="846"/>
      <c r="Y28" s="846"/>
      <c r="Z28" s="846"/>
      <c r="AA28" s="846">
        <v>2238</v>
      </c>
      <c r="AB28" s="846"/>
      <c r="AC28" s="846"/>
      <c r="AD28" s="846"/>
      <c r="AE28" s="847"/>
      <c r="AF28" s="848">
        <v>2238</v>
      </c>
      <c r="AG28" s="846"/>
      <c r="AH28" s="846"/>
      <c r="AI28" s="846"/>
      <c r="AJ28" s="849"/>
      <c r="AK28" s="850">
        <v>4542</v>
      </c>
      <c r="AL28" s="841"/>
      <c r="AM28" s="841"/>
      <c r="AN28" s="841"/>
      <c r="AO28" s="841"/>
      <c r="AP28" s="841" t="s">
        <v>583</v>
      </c>
      <c r="AQ28" s="841"/>
      <c r="AR28" s="841"/>
      <c r="AS28" s="841"/>
      <c r="AT28" s="841"/>
      <c r="AU28" s="841" t="s">
        <v>583</v>
      </c>
      <c r="AV28" s="841"/>
      <c r="AW28" s="841"/>
      <c r="AX28" s="841"/>
      <c r="AY28" s="841"/>
      <c r="AZ28" s="842" t="s">
        <v>583</v>
      </c>
      <c r="BA28" s="842"/>
      <c r="BB28" s="842"/>
      <c r="BC28" s="842"/>
      <c r="BD28" s="842"/>
      <c r="BE28" s="843"/>
      <c r="BF28" s="843"/>
      <c r="BG28" s="843"/>
      <c r="BH28" s="843"/>
      <c r="BI28" s="844"/>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398</v>
      </c>
      <c r="C29" s="778"/>
      <c r="D29" s="778"/>
      <c r="E29" s="778"/>
      <c r="F29" s="778"/>
      <c r="G29" s="778"/>
      <c r="H29" s="778"/>
      <c r="I29" s="778"/>
      <c r="J29" s="778"/>
      <c r="K29" s="778"/>
      <c r="L29" s="778"/>
      <c r="M29" s="778"/>
      <c r="N29" s="778"/>
      <c r="O29" s="778"/>
      <c r="P29" s="779"/>
      <c r="Q29" s="780">
        <v>4551</v>
      </c>
      <c r="R29" s="781"/>
      <c r="S29" s="781"/>
      <c r="T29" s="781"/>
      <c r="U29" s="781"/>
      <c r="V29" s="781">
        <v>4537</v>
      </c>
      <c r="W29" s="781"/>
      <c r="X29" s="781"/>
      <c r="Y29" s="781"/>
      <c r="Z29" s="781"/>
      <c r="AA29" s="781">
        <v>14</v>
      </c>
      <c r="AB29" s="781"/>
      <c r="AC29" s="781"/>
      <c r="AD29" s="781"/>
      <c r="AE29" s="782"/>
      <c r="AF29" s="783">
        <v>14</v>
      </c>
      <c r="AG29" s="784"/>
      <c r="AH29" s="784"/>
      <c r="AI29" s="784"/>
      <c r="AJ29" s="785"/>
      <c r="AK29" s="853">
        <v>1094</v>
      </c>
      <c r="AL29" s="854"/>
      <c r="AM29" s="854"/>
      <c r="AN29" s="854"/>
      <c r="AO29" s="854"/>
      <c r="AP29" s="854" t="s">
        <v>517</v>
      </c>
      <c r="AQ29" s="854"/>
      <c r="AR29" s="854"/>
      <c r="AS29" s="854"/>
      <c r="AT29" s="854"/>
      <c r="AU29" s="854" t="s">
        <v>517</v>
      </c>
      <c r="AV29" s="854"/>
      <c r="AW29" s="854"/>
      <c r="AX29" s="854"/>
      <c r="AY29" s="854"/>
      <c r="AZ29" s="855" t="s">
        <v>517</v>
      </c>
      <c r="BA29" s="855"/>
      <c r="BB29" s="855"/>
      <c r="BC29" s="855"/>
      <c r="BD29" s="855"/>
      <c r="BE29" s="851"/>
      <c r="BF29" s="851"/>
      <c r="BG29" s="851"/>
      <c r="BH29" s="851"/>
      <c r="BI29" s="852"/>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399</v>
      </c>
      <c r="C30" s="778"/>
      <c r="D30" s="778"/>
      <c r="E30" s="778"/>
      <c r="F30" s="778"/>
      <c r="G30" s="778"/>
      <c r="H30" s="778"/>
      <c r="I30" s="778"/>
      <c r="J30" s="778"/>
      <c r="K30" s="778"/>
      <c r="L30" s="778"/>
      <c r="M30" s="778"/>
      <c r="N30" s="778"/>
      <c r="O30" s="778"/>
      <c r="P30" s="779"/>
      <c r="Q30" s="780">
        <v>32760</v>
      </c>
      <c r="R30" s="781"/>
      <c r="S30" s="781"/>
      <c r="T30" s="781"/>
      <c r="U30" s="781"/>
      <c r="V30" s="781">
        <v>31910</v>
      </c>
      <c r="W30" s="781"/>
      <c r="X30" s="781"/>
      <c r="Y30" s="781"/>
      <c r="Z30" s="781"/>
      <c r="AA30" s="781">
        <v>849</v>
      </c>
      <c r="AB30" s="781"/>
      <c r="AC30" s="781"/>
      <c r="AD30" s="781"/>
      <c r="AE30" s="782"/>
      <c r="AF30" s="783">
        <v>849</v>
      </c>
      <c r="AG30" s="784"/>
      <c r="AH30" s="784"/>
      <c r="AI30" s="784"/>
      <c r="AJ30" s="785"/>
      <c r="AK30" s="853">
        <v>4966</v>
      </c>
      <c r="AL30" s="854"/>
      <c r="AM30" s="854"/>
      <c r="AN30" s="854"/>
      <c r="AO30" s="854"/>
      <c r="AP30" s="854" t="s">
        <v>517</v>
      </c>
      <c r="AQ30" s="854"/>
      <c r="AR30" s="854"/>
      <c r="AS30" s="854"/>
      <c r="AT30" s="854"/>
      <c r="AU30" s="854" t="s">
        <v>517</v>
      </c>
      <c r="AV30" s="854"/>
      <c r="AW30" s="854"/>
      <c r="AX30" s="854"/>
      <c r="AY30" s="854"/>
      <c r="AZ30" s="855" t="s">
        <v>517</v>
      </c>
      <c r="BA30" s="855"/>
      <c r="BB30" s="855"/>
      <c r="BC30" s="855"/>
      <c r="BD30" s="855"/>
      <c r="BE30" s="851"/>
      <c r="BF30" s="851"/>
      <c r="BG30" s="851"/>
      <c r="BH30" s="851"/>
      <c r="BI30" s="852"/>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400</v>
      </c>
      <c r="C31" s="778"/>
      <c r="D31" s="778"/>
      <c r="E31" s="778"/>
      <c r="F31" s="778"/>
      <c r="G31" s="778"/>
      <c r="H31" s="778"/>
      <c r="I31" s="778"/>
      <c r="J31" s="778"/>
      <c r="K31" s="778"/>
      <c r="L31" s="778"/>
      <c r="M31" s="778"/>
      <c r="N31" s="778"/>
      <c r="O31" s="778"/>
      <c r="P31" s="779"/>
      <c r="Q31" s="780">
        <v>8050</v>
      </c>
      <c r="R31" s="781"/>
      <c r="S31" s="781"/>
      <c r="T31" s="781"/>
      <c r="U31" s="781"/>
      <c r="V31" s="781">
        <v>6787</v>
      </c>
      <c r="W31" s="781"/>
      <c r="X31" s="781"/>
      <c r="Y31" s="781"/>
      <c r="Z31" s="781"/>
      <c r="AA31" s="781">
        <v>1263</v>
      </c>
      <c r="AB31" s="781"/>
      <c r="AC31" s="781"/>
      <c r="AD31" s="781"/>
      <c r="AE31" s="782"/>
      <c r="AF31" s="783">
        <v>7533</v>
      </c>
      <c r="AG31" s="784"/>
      <c r="AH31" s="784"/>
      <c r="AI31" s="784"/>
      <c r="AJ31" s="785"/>
      <c r="AK31" s="853">
        <v>154</v>
      </c>
      <c r="AL31" s="854"/>
      <c r="AM31" s="854"/>
      <c r="AN31" s="854"/>
      <c r="AO31" s="854"/>
      <c r="AP31" s="854">
        <v>37819</v>
      </c>
      <c r="AQ31" s="854"/>
      <c r="AR31" s="854"/>
      <c r="AS31" s="854"/>
      <c r="AT31" s="854"/>
      <c r="AU31" s="854">
        <v>643</v>
      </c>
      <c r="AV31" s="854"/>
      <c r="AW31" s="854"/>
      <c r="AX31" s="854"/>
      <c r="AY31" s="854"/>
      <c r="AZ31" s="855" t="s">
        <v>582</v>
      </c>
      <c r="BA31" s="855"/>
      <c r="BB31" s="855"/>
      <c r="BC31" s="855"/>
      <c r="BD31" s="855"/>
      <c r="BE31" s="851" t="s">
        <v>401</v>
      </c>
      <c r="BF31" s="851"/>
      <c r="BG31" s="851"/>
      <c r="BH31" s="851"/>
      <c r="BI31" s="852"/>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402</v>
      </c>
      <c r="C32" s="778"/>
      <c r="D32" s="778"/>
      <c r="E32" s="778"/>
      <c r="F32" s="778"/>
      <c r="G32" s="778"/>
      <c r="H32" s="778"/>
      <c r="I32" s="778"/>
      <c r="J32" s="778"/>
      <c r="K32" s="778"/>
      <c r="L32" s="778"/>
      <c r="M32" s="778"/>
      <c r="N32" s="778"/>
      <c r="O32" s="778"/>
      <c r="P32" s="779"/>
      <c r="Q32" s="780">
        <v>13</v>
      </c>
      <c r="R32" s="781"/>
      <c r="S32" s="781"/>
      <c r="T32" s="781"/>
      <c r="U32" s="781"/>
      <c r="V32" s="781">
        <v>12</v>
      </c>
      <c r="W32" s="781"/>
      <c r="X32" s="781"/>
      <c r="Y32" s="781"/>
      <c r="Z32" s="781"/>
      <c r="AA32" s="781">
        <v>1</v>
      </c>
      <c r="AB32" s="781"/>
      <c r="AC32" s="781"/>
      <c r="AD32" s="781"/>
      <c r="AE32" s="782"/>
      <c r="AF32" s="783">
        <v>71</v>
      </c>
      <c r="AG32" s="784"/>
      <c r="AH32" s="784"/>
      <c r="AI32" s="784"/>
      <c r="AJ32" s="785"/>
      <c r="AK32" s="853" t="s">
        <v>584</v>
      </c>
      <c r="AL32" s="854"/>
      <c r="AM32" s="854"/>
      <c r="AN32" s="854"/>
      <c r="AO32" s="854"/>
      <c r="AP32" s="854" t="s">
        <v>583</v>
      </c>
      <c r="AQ32" s="854"/>
      <c r="AR32" s="854"/>
      <c r="AS32" s="854"/>
      <c r="AT32" s="854"/>
      <c r="AU32" s="854" t="s">
        <v>583</v>
      </c>
      <c r="AV32" s="854"/>
      <c r="AW32" s="854"/>
      <c r="AX32" s="854"/>
      <c r="AY32" s="854"/>
      <c r="AZ32" s="855" t="s">
        <v>582</v>
      </c>
      <c r="BA32" s="855"/>
      <c r="BB32" s="855"/>
      <c r="BC32" s="855"/>
      <c r="BD32" s="855"/>
      <c r="BE32" s="851" t="s">
        <v>401</v>
      </c>
      <c r="BF32" s="851"/>
      <c r="BG32" s="851"/>
      <c r="BH32" s="851"/>
      <c r="BI32" s="852"/>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403</v>
      </c>
      <c r="C33" s="778"/>
      <c r="D33" s="778"/>
      <c r="E33" s="778"/>
      <c r="F33" s="778"/>
      <c r="G33" s="778"/>
      <c r="H33" s="778"/>
      <c r="I33" s="778"/>
      <c r="J33" s="778"/>
      <c r="K33" s="778"/>
      <c r="L33" s="778"/>
      <c r="M33" s="778"/>
      <c r="N33" s="778"/>
      <c r="O33" s="778"/>
      <c r="P33" s="779"/>
      <c r="Q33" s="780">
        <v>10251</v>
      </c>
      <c r="R33" s="781"/>
      <c r="S33" s="781"/>
      <c r="T33" s="781"/>
      <c r="U33" s="781"/>
      <c r="V33" s="781">
        <v>10240</v>
      </c>
      <c r="W33" s="781"/>
      <c r="X33" s="781"/>
      <c r="Y33" s="781"/>
      <c r="Z33" s="781"/>
      <c r="AA33" s="781">
        <v>10</v>
      </c>
      <c r="AB33" s="781"/>
      <c r="AC33" s="781"/>
      <c r="AD33" s="781"/>
      <c r="AE33" s="782"/>
      <c r="AF33" s="783">
        <v>2806</v>
      </c>
      <c r="AG33" s="784"/>
      <c r="AH33" s="784"/>
      <c r="AI33" s="784"/>
      <c r="AJ33" s="785"/>
      <c r="AK33" s="853">
        <v>4042</v>
      </c>
      <c r="AL33" s="854"/>
      <c r="AM33" s="854"/>
      <c r="AN33" s="854"/>
      <c r="AO33" s="854"/>
      <c r="AP33" s="854">
        <v>83068</v>
      </c>
      <c r="AQ33" s="854"/>
      <c r="AR33" s="854"/>
      <c r="AS33" s="854"/>
      <c r="AT33" s="854"/>
      <c r="AU33" s="854">
        <v>34058</v>
      </c>
      <c r="AV33" s="854"/>
      <c r="AW33" s="854"/>
      <c r="AX33" s="854"/>
      <c r="AY33" s="854"/>
      <c r="AZ33" s="855" t="s">
        <v>582</v>
      </c>
      <c r="BA33" s="855"/>
      <c r="BB33" s="855"/>
      <c r="BC33" s="855"/>
      <c r="BD33" s="855"/>
      <c r="BE33" s="851" t="s">
        <v>401</v>
      </c>
      <c r="BF33" s="851"/>
      <c r="BG33" s="851"/>
      <c r="BH33" s="851"/>
      <c r="BI33" s="852"/>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404</v>
      </c>
      <c r="C34" s="778"/>
      <c r="D34" s="778"/>
      <c r="E34" s="778"/>
      <c r="F34" s="778"/>
      <c r="G34" s="778"/>
      <c r="H34" s="778"/>
      <c r="I34" s="778"/>
      <c r="J34" s="778"/>
      <c r="K34" s="778"/>
      <c r="L34" s="778"/>
      <c r="M34" s="778"/>
      <c r="N34" s="778"/>
      <c r="O34" s="778"/>
      <c r="P34" s="779"/>
      <c r="Q34" s="780">
        <v>675</v>
      </c>
      <c r="R34" s="781"/>
      <c r="S34" s="781"/>
      <c r="T34" s="781"/>
      <c r="U34" s="781"/>
      <c r="V34" s="781">
        <v>637</v>
      </c>
      <c r="W34" s="781"/>
      <c r="X34" s="781"/>
      <c r="Y34" s="781"/>
      <c r="Z34" s="781"/>
      <c r="AA34" s="781">
        <v>37</v>
      </c>
      <c r="AB34" s="781"/>
      <c r="AC34" s="781"/>
      <c r="AD34" s="781"/>
      <c r="AE34" s="782"/>
      <c r="AF34" s="783">
        <v>250</v>
      </c>
      <c r="AG34" s="784"/>
      <c r="AH34" s="784"/>
      <c r="AI34" s="784"/>
      <c r="AJ34" s="785"/>
      <c r="AK34" s="853">
        <v>540</v>
      </c>
      <c r="AL34" s="854"/>
      <c r="AM34" s="854"/>
      <c r="AN34" s="854"/>
      <c r="AO34" s="854"/>
      <c r="AP34" s="854">
        <v>4870</v>
      </c>
      <c r="AQ34" s="854"/>
      <c r="AR34" s="854"/>
      <c r="AS34" s="854"/>
      <c r="AT34" s="854"/>
      <c r="AU34" s="854">
        <v>3881</v>
      </c>
      <c r="AV34" s="854"/>
      <c r="AW34" s="854"/>
      <c r="AX34" s="854"/>
      <c r="AY34" s="854"/>
      <c r="AZ34" s="855" t="s">
        <v>582</v>
      </c>
      <c r="BA34" s="855"/>
      <c r="BB34" s="855"/>
      <c r="BC34" s="855"/>
      <c r="BD34" s="855"/>
      <c r="BE34" s="851" t="s">
        <v>405</v>
      </c>
      <c r="BF34" s="851"/>
      <c r="BG34" s="851"/>
      <c r="BH34" s="851"/>
      <c r="BI34" s="852"/>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406</v>
      </c>
      <c r="C35" s="778"/>
      <c r="D35" s="778"/>
      <c r="E35" s="778"/>
      <c r="F35" s="778"/>
      <c r="G35" s="778"/>
      <c r="H35" s="778"/>
      <c r="I35" s="778"/>
      <c r="J35" s="778"/>
      <c r="K35" s="778"/>
      <c r="L35" s="778"/>
      <c r="M35" s="778"/>
      <c r="N35" s="778"/>
      <c r="O35" s="778"/>
      <c r="P35" s="779"/>
      <c r="Q35" s="780">
        <v>889</v>
      </c>
      <c r="R35" s="781"/>
      <c r="S35" s="781"/>
      <c r="T35" s="781"/>
      <c r="U35" s="781"/>
      <c r="V35" s="781">
        <v>1032</v>
      </c>
      <c r="W35" s="781"/>
      <c r="X35" s="781"/>
      <c r="Y35" s="781"/>
      <c r="Z35" s="781"/>
      <c r="AA35" s="781">
        <v>-143</v>
      </c>
      <c r="AB35" s="781"/>
      <c r="AC35" s="781"/>
      <c r="AD35" s="781"/>
      <c r="AE35" s="782"/>
      <c r="AF35" s="783">
        <v>197</v>
      </c>
      <c r="AG35" s="784"/>
      <c r="AH35" s="784"/>
      <c r="AI35" s="784"/>
      <c r="AJ35" s="785"/>
      <c r="AK35" s="853">
        <v>145</v>
      </c>
      <c r="AL35" s="854"/>
      <c r="AM35" s="854"/>
      <c r="AN35" s="854"/>
      <c r="AO35" s="854"/>
      <c r="AP35" s="854">
        <v>839</v>
      </c>
      <c r="AQ35" s="854"/>
      <c r="AR35" s="854"/>
      <c r="AS35" s="854"/>
      <c r="AT35" s="854"/>
      <c r="AU35" s="854">
        <v>516</v>
      </c>
      <c r="AV35" s="854"/>
      <c r="AW35" s="854"/>
      <c r="AX35" s="854"/>
      <c r="AY35" s="854"/>
      <c r="AZ35" s="855" t="s">
        <v>585</v>
      </c>
      <c r="BA35" s="855"/>
      <c r="BB35" s="855"/>
      <c r="BC35" s="855"/>
      <c r="BD35" s="855"/>
      <c r="BE35" s="851" t="s">
        <v>401</v>
      </c>
      <c r="BF35" s="851"/>
      <c r="BG35" s="851"/>
      <c r="BH35" s="851"/>
      <c r="BI35" s="852"/>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407</v>
      </c>
      <c r="C36" s="778"/>
      <c r="D36" s="778"/>
      <c r="E36" s="778"/>
      <c r="F36" s="778"/>
      <c r="G36" s="778"/>
      <c r="H36" s="778"/>
      <c r="I36" s="778"/>
      <c r="J36" s="778"/>
      <c r="K36" s="778"/>
      <c r="L36" s="778"/>
      <c r="M36" s="778"/>
      <c r="N36" s="778"/>
      <c r="O36" s="778"/>
      <c r="P36" s="779"/>
      <c r="Q36" s="780">
        <v>691</v>
      </c>
      <c r="R36" s="781"/>
      <c r="S36" s="781"/>
      <c r="T36" s="781"/>
      <c r="U36" s="781"/>
      <c r="V36" s="781">
        <v>691</v>
      </c>
      <c r="W36" s="781"/>
      <c r="X36" s="781"/>
      <c r="Y36" s="781"/>
      <c r="Z36" s="781"/>
      <c r="AA36" s="781" t="s">
        <v>582</v>
      </c>
      <c r="AB36" s="781"/>
      <c r="AC36" s="781"/>
      <c r="AD36" s="781"/>
      <c r="AE36" s="782"/>
      <c r="AF36" s="783" t="s">
        <v>122</v>
      </c>
      <c r="AG36" s="784"/>
      <c r="AH36" s="784"/>
      <c r="AI36" s="784"/>
      <c r="AJ36" s="785"/>
      <c r="AK36" s="853">
        <v>47</v>
      </c>
      <c r="AL36" s="854"/>
      <c r="AM36" s="854"/>
      <c r="AN36" s="854"/>
      <c r="AO36" s="854"/>
      <c r="AP36" s="854">
        <v>1641</v>
      </c>
      <c r="AQ36" s="854"/>
      <c r="AR36" s="854"/>
      <c r="AS36" s="854"/>
      <c r="AT36" s="854"/>
      <c r="AU36" s="854">
        <v>469</v>
      </c>
      <c r="AV36" s="854"/>
      <c r="AW36" s="854"/>
      <c r="AX36" s="854"/>
      <c r="AY36" s="854"/>
      <c r="AZ36" s="855" t="s">
        <v>582</v>
      </c>
      <c r="BA36" s="855"/>
      <c r="BB36" s="855"/>
      <c r="BC36" s="855"/>
      <c r="BD36" s="855"/>
      <c r="BE36" s="851" t="s">
        <v>408</v>
      </c>
      <c r="BF36" s="851"/>
      <c r="BG36" s="851"/>
      <c r="BH36" s="851"/>
      <c r="BI36" s="852"/>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409</v>
      </c>
      <c r="C37" s="778"/>
      <c r="D37" s="778"/>
      <c r="E37" s="778"/>
      <c r="F37" s="778"/>
      <c r="G37" s="778"/>
      <c r="H37" s="778"/>
      <c r="I37" s="778"/>
      <c r="J37" s="778"/>
      <c r="K37" s="778"/>
      <c r="L37" s="778"/>
      <c r="M37" s="778"/>
      <c r="N37" s="778"/>
      <c r="O37" s="778"/>
      <c r="P37" s="779"/>
      <c r="Q37" s="780">
        <v>292</v>
      </c>
      <c r="R37" s="781"/>
      <c r="S37" s="781"/>
      <c r="T37" s="781"/>
      <c r="U37" s="781"/>
      <c r="V37" s="781">
        <v>291</v>
      </c>
      <c r="W37" s="781"/>
      <c r="X37" s="781"/>
      <c r="Y37" s="781"/>
      <c r="Z37" s="781"/>
      <c r="AA37" s="781">
        <v>0</v>
      </c>
      <c r="AB37" s="781"/>
      <c r="AC37" s="781"/>
      <c r="AD37" s="781"/>
      <c r="AE37" s="782"/>
      <c r="AF37" s="783">
        <v>0</v>
      </c>
      <c r="AG37" s="784"/>
      <c r="AH37" s="784"/>
      <c r="AI37" s="784"/>
      <c r="AJ37" s="785"/>
      <c r="AK37" s="853">
        <v>34</v>
      </c>
      <c r="AL37" s="854"/>
      <c r="AM37" s="854"/>
      <c r="AN37" s="854"/>
      <c r="AO37" s="854"/>
      <c r="AP37" s="854">
        <v>785</v>
      </c>
      <c r="AQ37" s="854"/>
      <c r="AR37" s="854"/>
      <c r="AS37" s="854"/>
      <c r="AT37" s="854"/>
      <c r="AU37" s="854">
        <v>785</v>
      </c>
      <c r="AV37" s="854"/>
      <c r="AW37" s="854"/>
      <c r="AX37" s="854"/>
      <c r="AY37" s="854"/>
      <c r="AZ37" s="855" t="s">
        <v>582</v>
      </c>
      <c r="BA37" s="855"/>
      <c r="BB37" s="855"/>
      <c r="BC37" s="855"/>
      <c r="BD37" s="855"/>
      <c r="BE37" s="851" t="s">
        <v>408</v>
      </c>
      <c r="BF37" s="851"/>
      <c r="BG37" s="851"/>
      <c r="BH37" s="851"/>
      <c r="BI37" s="852"/>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410</v>
      </c>
      <c r="C38" s="778"/>
      <c r="D38" s="778"/>
      <c r="E38" s="778"/>
      <c r="F38" s="778"/>
      <c r="G38" s="778"/>
      <c r="H38" s="778"/>
      <c r="I38" s="778"/>
      <c r="J38" s="778"/>
      <c r="K38" s="778"/>
      <c r="L38" s="778"/>
      <c r="M38" s="778"/>
      <c r="N38" s="778"/>
      <c r="O38" s="778"/>
      <c r="P38" s="779"/>
      <c r="Q38" s="780">
        <v>327</v>
      </c>
      <c r="R38" s="781"/>
      <c r="S38" s="781"/>
      <c r="T38" s="781"/>
      <c r="U38" s="781"/>
      <c r="V38" s="781">
        <v>274</v>
      </c>
      <c r="W38" s="781"/>
      <c r="X38" s="781"/>
      <c r="Y38" s="781"/>
      <c r="Z38" s="781"/>
      <c r="AA38" s="781">
        <v>54</v>
      </c>
      <c r="AB38" s="781"/>
      <c r="AC38" s="781"/>
      <c r="AD38" s="781"/>
      <c r="AE38" s="782"/>
      <c r="AF38" s="783" t="s">
        <v>122</v>
      </c>
      <c r="AG38" s="784"/>
      <c r="AH38" s="784"/>
      <c r="AI38" s="784"/>
      <c r="AJ38" s="785"/>
      <c r="AK38" s="853">
        <v>42</v>
      </c>
      <c r="AL38" s="854"/>
      <c r="AM38" s="854"/>
      <c r="AN38" s="854"/>
      <c r="AO38" s="854"/>
      <c r="AP38" s="854">
        <v>348</v>
      </c>
      <c r="AQ38" s="854"/>
      <c r="AR38" s="854"/>
      <c r="AS38" s="854"/>
      <c r="AT38" s="854"/>
      <c r="AU38" s="854" t="s">
        <v>582</v>
      </c>
      <c r="AV38" s="854"/>
      <c r="AW38" s="854"/>
      <c r="AX38" s="854"/>
      <c r="AY38" s="854"/>
      <c r="AZ38" s="855" t="s">
        <v>585</v>
      </c>
      <c r="BA38" s="855"/>
      <c r="BB38" s="855"/>
      <c r="BC38" s="855"/>
      <c r="BD38" s="855"/>
      <c r="BE38" s="851" t="s">
        <v>408</v>
      </c>
      <c r="BF38" s="851"/>
      <c r="BG38" s="851"/>
      <c r="BH38" s="851"/>
      <c r="BI38" s="852"/>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6"/>
      <c r="R50" s="857"/>
      <c r="S50" s="857"/>
      <c r="T50" s="857"/>
      <c r="U50" s="857"/>
      <c r="V50" s="857"/>
      <c r="W50" s="857"/>
      <c r="X50" s="857"/>
      <c r="Y50" s="857"/>
      <c r="Z50" s="857"/>
      <c r="AA50" s="857"/>
      <c r="AB50" s="857"/>
      <c r="AC50" s="857"/>
      <c r="AD50" s="857"/>
      <c r="AE50" s="858"/>
      <c r="AF50" s="783"/>
      <c r="AG50" s="784"/>
      <c r="AH50" s="784"/>
      <c r="AI50" s="784"/>
      <c r="AJ50" s="785"/>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6"/>
      <c r="R51" s="857"/>
      <c r="S51" s="857"/>
      <c r="T51" s="857"/>
      <c r="U51" s="857"/>
      <c r="V51" s="857"/>
      <c r="W51" s="857"/>
      <c r="X51" s="857"/>
      <c r="Y51" s="857"/>
      <c r="Z51" s="857"/>
      <c r="AA51" s="857"/>
      <c r="AB51" s="857"/>
      <c r="AC51" s="857"/>
      <c r="AD51" s="857"/>
      <c r="AE51" s="858"/>
      <c r="AF51" s="783"/>
      <c r="AG51" s="784"/>
      <c r="AH51" s="784"/>
      <c r="AI51" s="784"/>
      <c r="AJ51" s="785"/>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6"/>
      <c r="R52" s="857"/>
      <c r="S52" s="857"/>
      <c r="T52" s="857"/>
      <c r="U52" s="857"/>
      <c r="V52" s="857"/>
      <c r="W52" s="857"/>
      <c r="X52" s="857"/>
      <c r="Y52" s="857"/>
      <c r="Z52" s="857"/>
      <c r="AA52" s="857"/>
      <c r="AB52" s="857"/>
      <c r="AC52" s="857"/>
      <c r="AD52" s="857"/>
      <c r="AE52" s="858"/>
      <c r="AF52" s="783"/>
      <c r="AG52" s="784"/>
      <c r="AH52" s="784"/>
      <c r="AI52" s="784"/>
      <c r="AJ52" s="785"/>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6"/>
      <c r="R53" s="857"/>
      <c r="S53" s="857"/>
      <c r="T53" s="857"/>
      <c r="U53" s="857"/>
      <c r="V53" s="857"/>
      <c r="W53" s="857"/>
      <c r="X53" s="857"/>
      <c r="Y53" s="857"/>
      <c r="Z53" s="857"/>
      <c r="AA53" s="857"/>
      <c r="AB53" s="857"/>
      <c r="AC53" s="857"/>
      <c r="AD53" s="857"/>
      <c r="AE53" s="858"/>
      <c r="AF53" s="783"/>
      <c r="AG53" s="784"/>
      <c r="AH53" s="784"/>
      <c r="AI53" s="784"/>
      <c r="AJ53" s="785"/>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6"/>
      <c r="R54" s="857"/>
      <c r="S54" s="857"/>
      <c r="T54" s="857"/>
      <c r="U54" s="857"/>
      <c r="V54" s="857"/>
      <c r="W54" s="857"/>
      <c r="X54" s="857"/>
      <c r="Y54" s="857"/>
      <c r="Z54" s="857"/>
      <c r="AA54" s="857"/>
      <c r="AB54" s="857"/>
      <c r="AC54" s="857"/>
      <c r="AD54" s="857"/>
      <c r="AE54" s="858"/>
      <c r="AF54" s="783"/>
      <c r="AG54" s="784"/>
      <c r="AH54" s="784"/>
      <c r="AI54" s="784"/>
      <c r="AJ54" s="785"/>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6"/>
      <c r="R55" s="857"/>
      <c r="S55" s="857"/>
      <c r="T55" s="857"/>
      <c r="U55" s="857"/>
      <c r="V55" s="857"/>
      <c r="W55" s="857"/>
      <c r="X55" s="857"/>
      <c r="Y55" s="857"/>
      <c r="Z55" s="857"/>
      <c r="AA55" s="857"/>
      <c r="AB55" s="857"/>
      <c r="AC55" s="857"/>
      <c r="AD55" s="857"/>
      <c r="AE55" s="858"/>
      <c r="AF55" s="783"/>
      <c r="AG55" s="784"/>
      <c r="AH55" s="784"/>
      <c r="AI55" s="784"/>
      <c r="AJ55" s="785"/>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6"/>
      <c r="R56" s="857"/>
      <c r="S56" s="857"/>
      <c r="T56" s="857"/>
      <c r="U56" s="857"/>
      <c r="V56" s="857"/>
      <c r="W56" s="857"/>
      <c r="X56" s="857"/>
      <c r="Y56" s="857"/>
      <c r="Z56" s="857"/>
      <c r="AA56" s="857"/>
      <c r="AB56" s="857"/>
      <c r="AC56" s="857"/>
      <c r="AD56" s="857"/>
      <c r="AE56" s="858"/>
      <c r="AF56" s="783"/>
      <c r="AG56" s="784"/>
      <c r="AH56" s="784"/>
      <c r="AI56" s="784"/>
      <c r="AJ56" s="785"/>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6"/>
      <c r="R57" s="857"/>
      <c r="S57" s="857"/>
      <c r="T57" s="857"/>
      <c r="U57" s="857"/>
      <c r="V57" s="857"/>
      <c r="W57" s="857"/>
      <c r="X57" s="857"/>
      <c r="Y57" s="857"/>
      <c r="Z57" s="857"/>
      <c r="AA57" s="857"/>
      <c r="AB57" s="857"/>
      <c r="AC57" s="857"/>
      <c r="AD57" s="857"/>
      <c r="AE57" s="858"/>
      <c r="AF57" s="783"/>
      <c r="AG57" s="784"/>
      <c r="AH57" s="784"/>
      <c r="AI57" s="784"/>
      <c r="AJ57" s="785"/>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6"/>
      <c r="R58" s="857"/>
      <c r="S58" s="857"/>
      <c r="T58" s="857"/>
      <c r="U58" s="857"/>
      <c r="V58" s="857"/>
      <c r="W58" s="857"/>
      <c r="X58" s="857"/>
      <c r="Y58" s="857"/>
      <c r="Z58" s="857"/>
      <c r="AA58" s="857"/>
      <c r="AB58" s="857"/>
      <c r="AC58" s="857"/>
      <c r="AD58" s="857"/>
      <c r="AE58" s="858"/>
      <c r="AF58" s="783"/>
      <c r="AG58" s="784"/>
      <c r="AH58" s="784"/>
      <c r="AI58" s="784"/>
      <c r="AJ58" s="785"/>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6"/>
      <c r="R59" s="857"/>
      <c r="S59" s="857"/>
      <c r="T59" s="857"/>
      <c r="U59" s="857"/>
      <c r="V59" s="857"/>
      <c r="W59" s="857"/>
      <c r="X59" s="857"/>
      <c r="Y59" s="857"/>
      <c r="Z59" s="857"/>
      <c r="AA59" s="857"/>
      <c r="AB59" s="857"/>
      <c r="AC59" s="857"/>
      <c r="AD59" s="857"/>
      <c r="AE59" s="858"/>
      <c r="AF59" s="783"/>
      <c r="AG59" s="784"/>
      <c r="AH59" s="784"/>
      <c r="AI59" s="784"/>
      <c r="AJ59" s="785"/>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6"/>
      <c r="R60" s="857"/>
      <c r="S60" s="857"/>
      <c r="T60" s="857"/>
      <c r="U60" s="857"/>
      <c r="V60" s="857"/>
      <c r="W60" s="857"/>
      <c r="X60" s="857"/>
      <c r="Y60" s="857"/>
      <c r="Z60" s="857"/>
      <c r="AA60" s="857"/>
      <c r="AB60" s="857"/>
      <c r="AC60" s="857"/>
      <c r="AD60" s="857"/>
      <c r="AE60" s="858"/>
      <c r="AF60" s="783"/>
      <c r="AG60" s="784"/>
      <c r="AH60" s="784"/>
      <c r="AI60" s="784"/>
      <c r="AJ60" s="785"/>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6"/>
      <c r="R61" s="857"/>
      <c r="S61" s="857"/>
      <c r="T61" s="857"/>
      <c r="U61" s="857"/>
      <c r="V61" s="857"/>
      <c r="W61" s="857"/>
      <c r="X61" s="857"/>
      <c r="Y61" s="857"/>
      <c r="Z61" s="857"/>
      <c r="AA61" s="857"/>
      <c r="AB61" s="857"/>
      <c r="AC61" s="857"/>
      <c r="AD61" s="857"/>
      <c r="AE61" s="858"/>
      <c r="AF61" s="783"/>
      <c r="AG61" s="784"/>
      <c r="AH61" s="784"/>
      <c r="AI61" s="784"/>
      <c r="AJ61" s="785"/>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6"/>
      <c r="R62" s="857"/>
      <c r="S62" s="857"/>
      <c r="T62" s="857"/>
      <c r="U62" s="857"/>
      <c r="V62" s="857"/>
      <c r="W62" s="857"/>
      <c r="X62" s="857"/>
      <c r="Y62" s="857"/>
      <c r="Z62" s="857"/>
      <c r="AA62" s="857"/>
      <c r="AB62" s="857"/>
      <c r="AC62" s="857"/>
      <c r="AD62" s="857"/>
      <c r="AE62" s="858"/>
      <c r="AF62" s="783"/>
      <c r="AG62" s="784"/>
      <c r="AH62" s="784"/>
      <c r="AI62" s="784"/>
      <c r="AJ62" s="785"/>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411</v>
      </c>
      <c r="BK62" s="829"/>
      <c r="BL62" s="829"/>
      <c r="BM62" s="829"/>
      <c r="BN62" s="830"/>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385</v>
      </c>
      <c r="B63" s="813" t="s">
        <v>412</v>
      </c>
      <c r="C63" s="814"/>
      <c r="D63" s="814"/>
      <c r="E63" s="814"/>
      <c r="F63" s="814"/>
      <c r="G63" s="814"/>
      <c r="H63" s="814"/>
      <c r="I63" s="814"/>
      <c r="J63" s="814"/>
      <c r="K63" s="814"/>
      <c r="L63" s="814"/>
      <c r="M63" s="814"/>
      <c r="N63" s="814"/>
      <c r="O63" s="814"/>
      <c r="P63" s="815"/>
      <c r="Q63" s="861"/>
      <c r="R63" s="862"/>
      <c r="S63" s="862"/>
      <c r="T63" s="862"/>
      <c r="U63" s="862"/>
      <c r="V63" s="862"/>
      <c r="W63" s="862"/>
      <c r="X63" s="862"/>
      <c r="Y63" s="862"/>
      <c r="Z63" s="862"/>
      <c r="AA63" s="862"/>
      <c r="AB63" s="862"/>
      <c r="AC63" s="862"/>
      <c r="AD63" s="862"/>
      <c r="AE63" s="863"/>
      <c r="AF63" s="864">
        <v>13959</v>
      </c>
      <c r="AG63" s="865"/>
      <c r="AH63" s="865"/>
      <c r="AI63" s="865"/>
      <c r="AJ63" s="866"/>
      <c r="AK63" s="867"/>
      <c r="AL63" s="862"/>
      <c r="AM63" s="862"/>
      <c r="AN63" s="862"/>
      <c r="AO63" s="862"/>
      <c r="AP63" s="865">
        <v>129370</v>
      </c>
      <c r="AQ63" s="865"/>
      <c r="AR63" s="865"/>
      <c r="AS63" s="865"/>
      <c r="AT63" s="865"/>
      <c r="AU63" s="865">
        <v>40352</v>
      </c>
      <c r="AV63" s="865"/>
      <c r="AW63" s="865"/>
      <c r="AX63" s="865"/>
      <c r="AY63" s="865"/>
      <c r="AZ63" s="869"/>
      <c r="BA63" s="869"/>
      <c r="BB63" s="869"/>
      <c r="BC63" s="869"/>
      <c r="BD63" s="869"/>
      <c r="BE63" s="870"/>
      <c r="BF63" s="870"/>
      <c r="BG63" s="870"/>
      <c r="BH63" s="870"/>
      <c r="BI63" s="871"/>
      <c r="BJ63" s="872" t="s">
        <v>413</v>
      </c>
      <c r="BK63" s="873"/>
      <c r="BL63" s="873"/>
      <c r="BM63" s="873"/>
      <c r="BN63" s="874"/>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415</v>
      </c>
      <c r="B66" s="763"/>
      <c r="C66" s="763"/>
      <c r="D66" s="763"/>
      <c r="E66" s="763"/>
      <c r="F66" s="763"/>
      <c r="G66" s="763"/>
      <c r="H66" s="763"/>
      <c r="I66" s="763"/>
      <c r="J66" s="763"/>
      <c r="K66" s="763"/>
      <c r="L66" s="763"/>
      <c r="M66" s="763"/>
      <c r="N66" s="763"/>
      <c r="O66" s="763"/>
      <c r="P66" s="764"/>
      <c r="Q66" s="739" t="s">
        <v>416</v>
      </c>
      <c r="R66" s="740"/>
      <c r="S66" s="740"/>
      <c r="T66" s="740"/>
      <c r="U66" s="741"/>
      <c r="V66" s="739" t="s">
        <v>417</v>
      </c>
      <c r="W66" s="740"/>
      <c r="X66" s="740"/>
      <c r="Y66" s="740"/>
      <c r="Z66" s="741"/>
      <c r="AA66" s="739" t="s">
        <v>418</v>
      </c>
      <c r="AB66" s="740"/>
      <c r="AC66" s="740"/>
      <c r="AD66" s="740"/>
      <c r="AE66" s="741"/>
      <c r="AF66" s="875" t="s">
        <v>419</v>
      </c>
      <c r="AG66" s="836"/>
      <c r="AH66" s="836"/>
      <c r="AI66" s="836"/>
      <c r="AJ66" s="876"/>
      <c r="AK66" s="739" t="s">
        <v>420</v>
      </c>
      <c r="AL66" s="763"/>
      <c r="AM66" s="763"/>
      <c r="AN66" s="763"/>
      <c r="AO66" s="764"/>
      <c r="AP66" s="739" t="s">
        <v>421</v>
      </c>
      <c r="AQ66" s="740"/>
      <c r="AR66" s="740"/>
      <c r="AS66" s="740"/>
      <c r="AT66" s="741"/>
      <c r="AU66" s="739" t="s">
        <v>422</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7"/>
      <c r="AG67" s="839"/>
      <c r="AH67" s="839"/>
      <c r="AI67" s="839"/>
      <c r="AJ67" s="878"/>
      <c r="AK67" s="879"/>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26"/>
    </row>
    <row r="68" spans="1:131" s="227" customFormat="1" ht="26.25" customHeight="1" thickTop="1">
      <c r="A68" s="238">
        <v>1</v>
      </c>
      <c r="B68" s="892" t="s">
        <v>586</v>
      </c>
      <c r="C68" s="893"/>
      <c r="D68" s="893"/>
      <c r="E68" s="893"/>
      <c r="F68" s="893"/>
      <c r="G68" s="893"/>
      <c r="H68" s="893"/>
      <c r="I68" s="893"/>
      <c r="J68" s="893"/>
      <c r="K68" s="893"/>
      <c r="L68" s="893"/>
      <c r="M68" s="893"/>
      <c r="N68" s="893"/>
      <c r="O68" s="893"/>
      <c r="P68" s="894"/>
      <c r="Q68" s="895">
        <v>258</v>
      </c>
      <c r="R68" s="889"/>
      <c r="S68" s="889"/>
      <c r="T68" s="889"/>
      <c r="U68" s="889"/>
      <c r="V68" s="889">
        <v>244</v>
      </c>
      <c r="W68" s="889"/>
      <c r="X68" s="889"/>
      <c r="Y68" s="889"/>
      <c r="Z68" s="889"/>
      <c r="AA68" s="889">
        <v>14</v>
      </c>
      <c r="AB68" s="889"/>
      <c r="AC68" s="889"/>
      <c r="AD68" s="889"/>
      <c r="AE68" s="889"/>
      <c r="AF68" s="889">
        <v>14</v>
      </c>
      <c r="AG68" s="889"/>
      <c r="AH68" s="889"/>
      <c r="AI68" s="889"/>
      <c r="AJ68" s="889"/>
      <c r="AK68" s="889" t="s">
        <v>603</v>
      </c>
      <c r="AL68" s="889"/>
      <c r="AM68" s="889"/>
      <c r="AN68" s="889"/>
      <c r="AO68" s="889"/>
      <c r="AP68" s="889" t="s">
        <v>603</v>
      </c>
      <c r="AQ68" s="889"/>
      <c r="AR68" s="889"/>
      <c r="AS68" s="889"/>
      <c r="AT68" s="889"/>
      <c r="AU68" s="889" t="s">
        <v>603</v>
      </c>
      <c r="AV68" s="889"/>
      <c r="AW68" s="889"/>
      <c r="AX68" s="889"/>
      <c r="AY68" s="889"/>
      <c r="AZ68" s="890"/>
      <c r="BA68" s="890"/>
      <c r="BB68" s="890"/>
      <c r="BC68" s="890"/>
      <c r="BD68" s="891"/>
      <c r="BE68" s="245"/>
      <c r="BF68" s="245"/>
      <c r="BG68" s="245"/>
      <c r="BH68" s="245"/>
      <c r="BI68" s="245"/>
      <c r="BJ68" s="245"/>
      <c r="BK68" s="245"/>
      <c r="BL68" s="245"/>
      <c r="BM68" s="245"/>
      <c r="BN68" s="245"/>
      <c r="BO68" s="245"/>
      <c r="BP68" s="245"/>
      <c r="BQ68" s="242">
        <v>62</v>
      </c>
      <c r="BR68" s="247"/>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26"/>
    </row>
    <row r="69" spans="1:131" s="227" customFormat="1" ht="26.25" customHeight="1">
      <c r="A69" s="241">
        <v>2</v>
      </c>
      <c r="B69" s="896" t="s">
        <v>587</v>
      </c>
      <c r="C69" s="897"/>
      <c r="D69" s="897"/>
      <c r="E69" s="897"/>
      <c r="F69" s="897"/>
      <c r="G69" s="897"/>
      <c r="H69" s="897"/>
      <c r="I69" s="897"/>
      <c r="J69" s="897"/>
      <c r="K69" s="897"/>
      <c r="L69" s="897"/>
      <c r="M69" s="897"/>
      <c r="N69" s="897"/>
      <c r="O69" s="897"/>
      <c r="P69" s="898"/>
      <c r="Q69" s="899">
        <v>2139</v>
      </c>
      <c r="R69" s="854"/>
      <c r="S69" s="854"/>
      <c r="T69" s="854"/>
      <c r="U69" s="854"/>
      <c r="V69" s="854">
        <v>1906</v>
      </c>
      <c r="W69" s="854"/>
      <c r="X69" s="854"/>
      <c r="Y69" s="854"/>
      <c r="Z69" s="854"/>
      <c r="AA69" s="854">
        <v>233</v>
      </c>
      <c r="AB69" s="854"/>
      <c r="AC69" s="854"/>
      <c r="AD69" s="854"/>
      <c r="AE69" s="854"/>
      <c r="AF69" s="854">
        <v>233</v>
      </c>
      <c r="AG69" s="854"/>
      <c r="AH69" s="854"/>
      <c r="AI69" s="854"/>
      <c r="AJ69" s="854"/>
      <c r="AK69" s="854">
        <v>2</v>
      </c>
      <c r="AL69" s="854"/>
      <c r="AM69" s="854"/>
      <c r="AN69" s="854"/>
      <c r="AO69" s="854"/>
      <c r="AP69" s="900" t="s">
        <v>517</v>
      </c>
      <c r="AQ69" s="901"/>
      <c r="AR69" s="901"/>
      <c r="AS69" s="901"/>
      <c r="AT69" s="853"/>
      <c r="AU69" s="900" t="s">
        <v>517</v>
      </c>
      <c r="AV69" s="901"/>
      <c r="AW69" s="901"/>
      <c r="AX69" s="901"/>
      <c r="AY69" s="853"/>
      <c r="AZ69" s="902"/>
      <c r="BA69" s="902"/>
      <c r="BB69" s="902"/>
      <c r="BC69" s="902"/>
      <c r="BD69" s="903"/>
      <c r="BE69" s="245"/>
      <c r="BF69" s="245"/>
      <c r="BG69" s="245"/>
      <c r="BH69" s="245"/>
      <c r="BI69" s="245"/>
      <c r="BJ69" s="245"/>
      <c r="BK69" s="245"/>
      <c r="BL69" s="245"/>
      <c r="BM69" s="245"/>
      <c r="BN69" s="245"/>
      <c r="BO69" s="245"/>
      <c r="BP69" s="245"/>
      <c r="BQ69" s="242">
        <v>63</v>
      </c>
      <c r="BR69" s="247"/>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26"/>
    </row>
    <row r="70" spans="1:131" s="227" customFormat="1" ht="26.25" customHeight="1">
      <c r="A70" s="241">
        <v>3</v>
      </c>
      <c r="B70" s="896" t="s">
        <v>588</v>
      </c>
      <c r="C70" s="897"/>
      <c r="D70" s="897"/>
      <c r="E70" s="897"/>
      <c r="F70" s="897"/>
      <c r="G70" s="897"/>
      <c r="H70" s="897"/>
      <c r="I70" s="897"/>
      <c r="J70" s="897"/>
      <c r="K70" s="897"/>
      <c r="L70" s="897"/>
      <c r="M70" s="897"/>
      <c r="N70" s="897"/>
      <c r="O70" s="897"/>
      <c r="P70" s="898"/>
      <c r="Q70" s="899">
        <v>20</v>
      </c>
      <c r="R70" s="854"/>
      <c r="S70" s="854"/>
      <c r="T70" s="854"/>
      <c r="U70" s="854"/>
      <c r="V70" s="854">
        <v>17</v>
      </c>
      <c r="W70" s="854"/>
      <c r="X70" s="854"/>
      <c r="Y70" s="854"/>
      <c r="Z70" s="854"/>
      <c r="AA70" s="854">
        <v>3</v>
      </c>
      <c r="AB70" s="854"/>
      <c r="AC70" s="854"/>
      <c r="AD70" s="854"/>
      <c r="AE70" s="854"/>
      <c r="AF70" s="854">
        <v>3</v>
      </c>
      <c r="AG70" s="854"/>
      <c r="AH70" s="854"/>
      <c r="AI70" s="854"/>
      <c r="AJ70" s="854"/>
      <c r="AK70" s="854" t="s">
        <v>604</v>
      </c>
      <c r="AL70" s="854"/>
      <c r="AM70" s="854"/>
      <c r="AN70" s="854"/>
      <c r="AO70" s="854"/>
      <c r="AP70" s="900" t="s">
        <v>517</v>
      </c>
      <c r="AQ70" s="901"/>
      <c r="AR70" s="901"/>
      <c r="AS70" s="901"/>
      <c r="AT70" s="853"/>
      <c r="AU70" s="900" t="s">
        <v>517</v>
      </c>
      <c r="AV70" s="901"/>
      <c r="AW70" s="901"/>
      <c r="AX70" s="901"/>
      <c r="AY70" s="853"/>
      <c r="AZ70" s="902"/>
      <c r="BA70" s="902"/>
      <c r="BB70" s="902"/>
      <c r="BC70" s="902"/>
      <c r="BD70" s="903"/>
      <c r="BE70" s="245"/>
      <c r="BF70" s="245"/>
      <c r="BG70" s="245"/>
      <c r="BH70" s="245"/>
      <c r="BI70" s="245"/>
      <c r="BJ70" s="245"/>
      <c r="BK70" s="245"/>
      <c r="BL70" s="245"/>
      <c r="BM70" s="245"/>
      <c r="BN70" s="245"/>
      <c r="BO70" s="245"/>
      <c r="BP70" s="245"/>
      <c r="BQ70" s="242">
        <v>64</v>
      </c>
      <c r="BR70" s="247"/>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26"/>
    </row>
    <row r="71" spans="1:131" s="227" customFormat="1" ht="26.25" customHeight="1">
      <c r="A71" s="241">
        <v>4</v>
      </c>
      <c r="B71" s="896" t="s">
        <v>589</v>
      </c>
      <c r="C71" s="897"/>
      <c r="D71" s="897"/>
      <c r="E71" s="897"/>
      <c r="F71" s="897"/>
      <c r="G71" s="897"/>
      <c r="H71" s="897"/>
      <c r="I71" s="897"/>
      <c r="J71" s="897"/>
      <c r="K71" s="897"/>
      <c r="L71" s="897"/>
      <c r="M71" s="897"/>
      <c r="N71" s="897"/>
      <c r="O71" s="897"/>
      <c r="P71" s="898"/>
      <c r="Q71" s="899">
        <v>204</v>
      </c>
      <c r="R71" s="854"/>
      <c r="S71" s="854"/>
      <c r="T71" s="854"/>
      <c r="U71" s="854"/>
      <c r="V71" s="854">
        <v>199</v>
      </c>
      <c r="W71" s="854"/>
      <c r="X71" s="854"/>
      <c r="Y71" s="854"/>
      <c r="Z71" s="854"/>
      <c r="AA71" s="854">
        <v>5</v>
      </c>
      <c r="AB71" s="854"/>
      <c r="AC71" s="854"/>
      <c r="AD71" s="854"/>
      <c r="AE71" s="854"/>
      <c r="AF71" s="854">
        <v>5</v>
      </c>
      <c r="AG71" s="854"/>
      <c r="AH71" s="854"/>
      <c r="AI71" s="854"/>
      <c r="AJ71" s="854"/>
      <c r="AK71" s="854">
        <v>7</v>
      </c>
      <c r="AL71" s="854"/>
      <c r="AM71" s="854"/>
      <c r="AN71" s="854"/>
      <c r="AO71" s="854"/>
      <c r="AP71" s="900" t="s">
        <v>517</v>
      </c>
      <c r="AQ71" s="901"/>
      <c r="AR71" s="901"/>
      <c r="AS71" s="901"/>
      <c r="AT71" s="853"/>
      <c r="AU71" s="900" t="s">
        <v>517</v>
      </c>
      <c r="AV71" s="901"/>
      <c r="AW71" s="901"/>
      <c r="AX71" s="901"/>
      <c r="AY71" s="853"/>
      <c r="AZ71" s="902"/>
      <c r="BA71" s="902"/>
      <c r="BB71" s="902"/>
      <c r="BC71" s="902"/>
      <c r="BD71" s="903"/>
      <c r="BE71" s="245"/>
      <c r="BF71" s="245"/>
      <c r="BG71" s="245"/>
      <c r="BH71" s="245"/>
      <c r="BI71" s="245"/>
      <c r="BJ71" s="245"/>
      <c r="BK71" s="245"/>
      <c r="BL71" s="245"/>
      <c r="BM71" s="245"/>
      <c r="BN71" s="245"/>
      <c r="BO71" s="245"/>
      <c r="BP71" s="245"/>
      <c r="BQ71" s="242">
        <v>65</v>
      </c>
      <c r="BR71" s="247"/>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26"/>
    </row>
    <row r="72" spans="1:131" s="227" customFormat="1" ht="26.25" customHeight="1">
      <c r="A72" s="241">
        <v>5</v>
      </c>
      <c r="B72" s="896" t="s">
        <v>590</v>
      </c>
      <c r="C72" s="897"/>
      <c r="D72" s="897"/>
      <c r="E72" s="897"/>
      <c r="F72" s="897"/>
      <c r="G72" s="897"/>
      <c r="H72" s="897"/>
      <c r="I72" s="897"/>
      <c r="J72" s="897"/>
      <c r="K72" s="897"/>
      <c r="L72" s="897"/>
      <c r="M72" s="897"/>
      <c r="N72" s="897"/>
      <c r="O72" s="897"/>
      <c r="P72" s="898"/>
      <c r="Q72" s="899">
        <v>159888</v>
      </c>
      <c r="R72" s="854"/>
      <c r="S72" s="854"/>
      <c r="T72" s="854"/>
      <c r="U72" s="854"/>
      <c r="V72" s="854">
        <v>154431</v>
      </c>
      <c r="W72" s="854"/>
      <c r="X72" s="854"/>
      <c r="Y72" s="854"/>
      <c r="Z72" s="854"/>
      <c r="AA72" s="854">
        <v>5457</v>
      </c>
      <c r="AB72" s="854"/>
      <c r="AC72" s="854"/>
      <c r="AD72" s="854"/>
      <c r="AE72" s="854"/>
      <c r="AF72" s="854">
        <v>5457</v>
      </c>
      <c r="AG72" s="854"/>
      <c r="AH72" s="854"/>
      <c r="AI72" s="854"/>
      <c r="AJ72" s="854"/>
      <c r="AK72" s="854">
        <v>766</v>
      </c>
      <c r="AL72" s="854"/>
      <c r="AM72" s="854"/>
      <c r="AN72" s="854"/>
      <c r="AO72" s="854"/>
      <c r="AP72" s="854" t="s">
        <v>517</v>
      </c>
      <c r="AQ72" s="854"/>
      <c r="AR72" s="854"/>
      <c r="AS72" s="854"/>
      <c r="AT72" s="854"/>
      <c r="AU72" s="854" t="s">
        <v>517</v>
      </c>
      <c r="AV72" s="854"/>
      <c r="AW72" s="854"/>
      <c r="AX72" s="854"/>
      <c r="AY72" s="854"/>
      <c r="AZ72" s="902"/>
      <c r="BA72" s="902"/>
      <c r="BB72" s="902"/>
      <c r="BC72" s="902"/>
      <c r="BD72" s="903"/>
      <c r="BE72" s="245"/>
      <c r="BF72" s="245"/>
      <c r="BG72" s="245"/>
      <c r="BH72" s="245"/>
      <c r="BI72" s="245"/>
      <c r="BJ72" s="245"/>
      <c r="BK72" s="245"/>
      <c r="BL72" s="245"/>
      <c r="BM72" s="245"/>
      <c r="BN72" s="245"/>
      <c r="BO72" s="245"/>
      <c r="BP72" s="245"/>
      <c r="BQ72" s="242">
        <v>66</v>
      </c>
      <c r="BR72" s="247"/>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26"/>
    </row>
    <row r="73" spans="1:131" s="227" customFormat="1" ht="26.25" customHeight="1">
      <c r="A73" s="241">
        <v>6</v>
      </c>
      <c r="B73" s="896" t="s">
        <v>591</v>
      </c>
      <c r="C73" s="897"/>
      <c r="D73" s="897"/>
      <c r="E73" s="897"/>
      <c r="F73" s="897"/>
      <c r="G73" s="897"/>
      <c r="H73" s="897"/>
      <c r="I73" s="897"/>
      <c r="J73" s="897"/>
      <c r="K73" s="897"/>
      <c r="L73" s="897"/>
      <c r="M73" s="897"/>
      <c r="N73" s="897"/>
      <c r="O73" s="897"/>
      <c r="P73" s="898"/>
      <c r="Q73" s="899">
        <v>43</v>
      </c>
      <c r="R73" s="854"/>
      <c r="S73" s="854"/>
      <c r="T73" s="854"/>
      <c r="U73" s="854"/>
      <c r="V73" s="854">
        <v>42</v>
      </c>
      <c r="W73" s="854"/>
      <c r="X73" s="854"/>
      <c r="Y73" s="854"/>
      <c r="Z73" s="854"/>
      <c r="AA73" s="854">
        <v>2</v>
      </c>
      <c r="AB73" s="854"/>
      <c r="AC73" s="854"/>
      <c r="AD73" s="854"/>
      <c r="AE73" s="854"/>
      <c r="AF73" s="854">
        <v>2</v>
      </c>
      <c r="AG73" s="854"/>
      <c r="AH73" s="854"/>
      <c r="AI73" s="854"/>
      <c r="AJ73" s="854"/>
      <c r="AK73" s="854">
        <v>17</v>
      </c>
      <c r="AL73" s="854"/>
      <c r="AM73" s="854"/>
      <c r="AN73" s="854"/>
      <c r="AO73" s="854"/>
      <c r="AP73" s="854" t="s">
        <v>517</v>
      </c>
      <c r="AQ73" s="854"/>
      <c r="AR73" s="854"/>
      <c r="AS73" s="854"/>
      <c r="AT73" s="854"/>
      <c r="AU73" s="854" t="s">
        <v>517</v>
      </c>
      <c r="AV73" s="854"/>
      <c r="AW73" s="854"/>
      <c r="AX73" s="854"/>
      <c r="AY73" s="854"/>
      <c r="AZ73" s="902"/>
      <c r="BA73" s="902"/>
      <c r="BB73" s="902"/>
      <c r="BC73" s="902"/>
      <c r="BD73" s="903"/>
      <c r="BE73" s="245"/>
      <c r="BF73" s="245"/>
      <c r="BG73" s="245"/>
      <c r="BH73" s="245"/>
      <c r="BI73" s="245"/>
      <c r="BJ73" s="245"/>
      <c r="BK73" s="245"/>
      <c r="BL73" s="245"/>
      <c r="BM73" s="245"/>
      <c r="BN73" s="245"/>
      <c r="BO73" s="245"/>
      <c r="BP73" s="245"/>
      <c r="BQ73" s="242">
        <v>67</v>
      </c>
      <c r="BR73" s="247"/>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26"/>
    </row>
    <row r="74" spans="1:131" s="227" customFormat="1" ht="26.25" customHeight="1">
      <c r="A74" s="241">
        <v>7</v>
      </c>
      <c r="B74" s="896"/>
      <c r="C74" s="897"/>
      <c r="D74" s="897"/>
      <c r="E74" s="897"/>
      <c r="F74" s="897"/>
      <c r="G74" s="897"/>
      <c r="H74" s="897"/>
      <c r="I74" s="897"/>
      <c r="J74" s="897"/>
      <c r="K74" s="897"/>
      <c r="L74" s="897"/>
      <c r="M74" s="897"/>
      <c r="N74" s="897"/>
      <c r="O74" s="897"/>
      <c r="P74" s="898"/>
      <c r="Q74" s="899"/>
      <c r="R74" s="854"/>
      <c r="S74" s="854"/>
      <c r="T74" s="854"/>
      <c r="U74" s="854"/>
      <c r="V74" s="854"/>
      <c r="W74" s="854"/>
      <c r="X74" s="854"/>
      <c r="Y74" s="854"/>
      <c r="Z74" s="854"/>
      <c r="AA74" s="854"/>
      <c r="AB74" s="854"/>
      <c r="AC74" s="854"/>
      <c r="AD74" s="854"/>
      <c r="AE74" s="854"/>
      <c r="AF74" s="854"/>
      <c r="AG74" s="854"/>
      <c r="AH74" s="854"/>
      <c r="AI74" s="854"/>
      <c r="AJ74" s="854"/>
      <c r="AK74" s="854"/>
      <c r="AL74" s="854"/>
      <c r="AM74" s="854"/>
      <c r="AN74" s="854"/>
      <c r="AO74" s="854"/>
      <c r="AP74" s="854"/>
      <c r="AQ74" s="854"/>
      <c r="AR74" s="854"/>
      <c r="AS74" s="854"/>
      <c r="AT74" s="854"/>
      <c r="AU74" s="854"/>
      <c r="AV74" s="854"/>
      <c r="AW74" s="854"/>
      <c r="AX74" s="854"/>
      <c r="AY74" s="854"/>
      <c r="AZ74" s="902"/>
      <c r="BA74" s="902"/>
      <c r="BB74" s="902"/>
      <c r="BC74" s="902"/>
      <c r="BD74" s="903"/>
      <c r="BE74" s="245"/>
      <c r="BF74" s="245"/>
      <c r="BG74" s="245"/>
      <c r="BH74" s="245"/>
      <c r="BI74" s="245"/>
      <c r="BJ74" s="245"/>
      <c r="BK74" s="245"/>
      <c r="BL74" s="245"/>
      <c r="BM74" s="245"/>
      <c r="BN74" s="245"/>
      <c r="BO74" s="245"/>
      <c r="BP74" s="245"/>
      <c r="BQ74" s="242">
        <v>68</v>
      </c>
      <c r="BR74" s="247"/>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26"/>
    </row>
    <row r="75" spans="1:131" s="227" customFormat="1" ht="26.25" customHeight="1">
      <c r="A75" s="241">
        <v>8</v>
      </c>
      <c r="B75" s="896"/>
      <c r="C75" s="897"/>
      <c r="D75" s="897"/>
      <c r="E75" s="897"/>
      <c r="F75" s="897"/>
      <c r="G75" s="897"/>
      <c r="H75" s="897"/>
      <c r="I75" s="897"/>
      <c r="J75" s="897"/>
      <c r="K75" s="897"/>
      <c r="L75" s="897"/>
      <c r="M75" s="897"/>
      <c r="N75" s="897"/>
      <c r="O75" s="897"/>
      <c r="P75" s="898"/>
      <c r="Q75" s="904"/>
      <c r="R75" s="901"/>
      <c r="S75" s="901"/>
      <c r="T75" s="901"/>
      <c r="U75" s="853"/>
      <c r="V75" s="900"/>
      <c r="W75" s="901"/>
      <c r="X75" s="901"/>
      <c r="Y75" s="901"/>
      <c r="Z75" s="853"/>
      <c r="AA75" s="900"/>
      <c r="AB75" s="901"/>
      <c r="AC75" s="901"/>
      <c r="AD75" s="901"/>
      <c r="AE75" s="853"/>
      <c r="AF75" s="900"/>
      <c r="AG75" s="901"/>
      <c r="AH75" s="901"/>
      <c r="AI75" s="901"/>
      <c r="AJ75" s="853"/>
      <c r="AK75" s="900"/>
      <c r="AL75" s="901"/>
      <c r="AM75" s="901"/>
      <c r="AN75" s="901"/>
      <c r="AO75" s="853"/>
      <c r="AP75" s="900"/>
      <c r="AQ75" s="901"/>
      <c r="AR75" s="901"/>
      <c r="AS75" s="901"/>
      <c r="AT75" s="853"/>
      <c r="AU75" s="900"/>
      <c r="AV75" s="901"/>
      <c r="AW75" s="901"/>
      <c r="AX75" s="901"/>
      <c r="AY75" s="853"/>
      <c r="AZ75" s="902"/>
      <c r="BA75" s="902"/>
      <c r="BB75" s="902"/>
      <c r="BC75" s="902"/>
      <c r="BD75" s="903"/>
      <c r="BE75" s="245"/>
      <c r="BF75" s="245"/>
      <c r="BG75" s="245"/>
      <c r="BH75" s="245"/>
      <c r="BI75" s="245"/>
      <c r="BJ75" s="245"/>
      <c r="BK75" s="245"/>
      <c r="BL75" s="245"/>
      <c r="BM75" s="245"/>
      <c r="BN75" s="245"/>
      <c r="BO75" s="245"/>
      <c r="BP75" s="245"/>
      <c r="BQ75" s="242">
        <v>69</v>
      </c>
      <c r="BR75" s="247"/>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26"/>
    </row>
    <row r="76" spans="1:131" s="227" customFormat="1" ht="26.25" customHeight="1">
      <c r="A76" s="241">
        <v>9</v>
      </c>
      <c r="B76" s="896"/>
      <c r="C76" s="897"/>
      <c r="D76" s="897"/>
      <c r="E76" s="897"/>
      <c r="F76" s="897"/>
      <c r="G76" s="897"/>
      <c r="H76" s="897"/>
      <c r="I76" s="897"/>
      <c r="J76" s="897"/>
      <c r="K76" s="897"/>
      <c r="L76" s="897"/>
      <c r="M76" s="897"/>
      <c r="N76" s="897"/>
      <c r="O76" s="897"/>
      <c r="P76" s="898"/>
      <c r="Q76" s="904"/>
      <c r="R76" s="901"/>
      <c r="S76" s="901"/>
      <c r="T76" s="901"/>
      <c r="U76" s="853"/>
      <c r="V76" s="900"/>
      <c r="W76" s="901"/>
      <c r="X76" s="901"/>
      <c r="Y76" s="901"/>
      <c r="Z76" s="853"/>
      <c r="AA76" s="900"/>
      <c r="AB76" s="901"/>
      <c r="AC76" s="901"/>
      <c r="AD76" s="901"/>
      <c r="AE76" s="853"/>
      <c r="AF76" s="900"/>
      <c r="AG76" s="901"/>
      <c r="AH76" s="901"/>
      <c r="AI76" s="901"/>
      <c r="AJ76" s="853"/>
      <c r="AK76" s="900"/>
      <c r="AL76" s="901"/>
      <c r="AM76" s="901"/>
      <c r="AN76" s="901"/>
      <c r="AO76" s="853"/>
      <c r="AP76" s="900"/>
      <c r="AQ76" s="901"/>
      <c r="AR76" s="901"/>
      <c r="AS76" s="901"/>
      <c r="AT76" s="853"/>
      <c r="AU76" s="900"/>
      <c r="AV76" s="901"/>
      <c r="AW76" s="901"/>
      <c r="AX76" s="901"/>
      <c r="AY76" s="853"/>
      <c r="AZ76" s="902"/>
      <c r="BA76" s="902"/>
      <c r="BB76" s="902"/>
      <c r="BC76" s="902"/>
      <c r="BD76" s="903"/>
      <c r="BE76" s="245"/>
      <c r="BF76" s="245"/>
      <c r="BG76" s="245"/>
      <c r="BH76" s="245"/>
      <c r="BI76" s="245"/>
      <c r="BJ76" s="245"/>
      <c r="BK76" s="245"/>
      <c r="BL76" s="245"/>
      <c r="BM76" s="245"/>
      <c r="BN76" s="245"/>
      <c r="BO76" s="245"/>
      <c r="BP76" s="245"/>
      <c r="BQ76" s="242">
        <v>70</v>
      </c>
      <c r="BR76" s="247"/>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26"/>
    </row>
    <row r="77" spans="1:131" s="227" customFormat="1" ht="26.25" customHeight="1">
      <c r="A77" s="241">
        <v>10</v>
      </c>
      <c r="B77" s="896"/>
      <c r="C77" s="897"/>
      <c r="D77" s="897"/>
      <c r="E77" s="897"/>
      <c r="F77" s="897"/>
      <c r="G77" s="897"/>
      <c r="H77" s="897"/>
      <c r="I77" s="897"/>
      <c r="J77" s="897"/>
      <c r="K77" s="897"/>
      <c r="L77" s="897"/>
      <c r="M77" s="897"/>
      <c r="N77" s="897"/>
      <c r="O77" s="897"/>
      <c r="P77" s="898"/>
      <c r="Q77" s="904"/>
      <c r="R77" s="901"/>
      <c r="S77" s="901"/>
      <c r="T77" s="901"/>
      <c r="U77" s="853"/>
      <c r="V77" s="900"/>
      <c r="W77" s="901"/>
      <c r="X77" s="901"/>
      <c r="Y77" s="901"/>
      <c r="Z77" s="853"/>
      <c r="AA77" s="900"/>
      <c r="AB77" s="901"/>
      <c r="AC77" s="901"/>
      <c r="AD77" s="901"/>
      <c r="AE77" s="853"/>
      <c r="AF77" s="900"/>
      <c r="AG77" s="901"/>
      <c r="AH77" s="901"/>
      <c r="AI77" s="901"/>
      <c r="AJ77" s="853"/>
      <c r="AK77" s="900"/>
      <c r="AL77" s="901"/>
      <c r="AM77" s="901"/>
      <c r="AN77" s="901"/>
      <c r="AO77" s="853"/>
      <c r="AP77" s="900"/>
      <c r="AQ77" s="901"/>
      <c r="AR77" s="901"/>
      <c r="AS77" s="901"/>
      <c r="AT77" s="853"/>
      <c r="AU77" s="900"/>
      <c r="AV77" s="901"/>
      <c r="AW77" s="901"/>
      <c r="AX77" s="901"/>
      <c r="AY77" s="853"/>
      <c r="AZ77" s="902"/>
      <c r="BA77" s="902"/>
      <c r="BB77" s="902"/>
      <c r="BC77" s="902"/>
      <c r="BD77" s="903"/>
      <c r="BE77" s="245"/>
      <c r="BF77" s="245"/>
      <c r="BG77" s="245"/>
      <c r="BH77" s="245"/>
      <c r="BI77" s="245"/>
      <c r="BJ77" s="245"/>
      <c r="BK77" s="245"/>
      <c r="BL77" s="245"/>
      <c r="BM77" s="245"/>
      <c r="BN77" s="245"/>
      <c r="BO77" s="245"/>
      <c r="BP77" s="245"/>
      <c r="BQ77" s="242">
        <v>71</v>
      </c>
      <c r="BR77" s="247"/>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26"/>
    </row>
    <row r="78" spans="1:131" s="227" customFormat="1" ht="26.25" customHeight="1">
      <c r="A78" s="241">
        <v>11</v>
      </c>
      <c r="B78" s="896"/>
      <c r="C78" s="897"/>
      <c r="D78" s="897"/>
      <c r="E78" s="897"/>
      <c r="F78" s="897"/>
      <c r="G78" s="897"/>
      <c r="H78" s="897"/>
      <c r="I78" s="897"/>
      <c r="J78" s="897"/>
      <c r="K78" s="897"/>
      <c r="L78" s="897"/>
      <c r="M78" s="897"/>
      <c r="N78" s="897"/>
      <c r="O78" s="897"/>
      <c r="P78" s="898"/>
      <c r="Q78" s="899"/>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902"/>
      <c r="BA78" s="902"/>
      <c r="BB78" s="902"/>
      <c r="BC78" s="902"/>
      <c r="BD78" s="903"/>
      <c r="BE78" s="245"/>
      <c r="BF78" s="245"/>
      <c r="BG78" s="245"/>
      <c r="BH78" s="245"/>
      <c r="BI78" s="245"/>
      <c r="BJ78" s="248"/>
      <c r="BK78" s="248"/>
      <c r="BL78" s="248"/>
      <c r="BM78" s="248"/>
      <c r="BN78" s="248"/>
      <c r="BO78" s="245"/>
      <c r="BP78" s="245"/>
      <c r="BQ78" s="242">
        <v>72</v>
      </c>
      <c r="BR78" s="247"/>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26"/>
    </row>
    <row r="79" spans="1:131" s="227" customFormat="1" ht="26.25" customHeight="1">
      <c r="A79" s="241">
        <v>12</v>
      </c>
      <c r="B79" s="896"/>
      <c r="C79" s="897"/>
      <c r="D79" s="897"/>
      <c r="E79" s="897"/>
      <c r="F79" s="897"/>
      <c r="G79" s="897"/>
      <c r="H79" s="897"/>
      <c r="I79" s="897"/>
      <c r="J79" s="897"/>
      <c r="K79" s="897"/>
      <c r="L79" s="897"/>
      <c r="M79" s="897"/>
      <c r="N79" s="897"/>
      <c r="O79" s="897"/>
      <c r="P79" s="898"/>
      <c r="Q79" s="899"/>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2"/>
      <c r="BA79" s="902"/>
      <c r="BB79" s="902"/>
      <c r="BC79" s="902"/>
      <c r="BD79" s="903"/>
      <c r="BE79" s="245"/>
      <c r="BF79" s="245"/>
      <c r="BG79" s="245"/>
      <c r="BH79" s="245"/>
      <c r="BI79" s="245"/>
      <c r="BJ79" s="248"/>
      <c r="BK79" s="248"/>
      <c r="BL79" s="248"/>
      <c r="BM79" s="248"/>
      <c r="BN79" s="248"/>
      <c r="BO79" s="245"/>
      <c r="BP79" s="245"/>
      <c r="BQ79" s="242">
        <v>73</v>
      </c>
      <c r="BR79" s="247"/>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26"/>
    </row>
    <row r="80" spans="1:131" s="227" customFormat="1" ht="26.25" customHeight="1">
      <c r="A80" s="241">
        <v>13</v>
      </c>
      <c r="B80" s="896"/>
      <c r="C80" s="897"/>
      <c r="D80" s="897"/>
      <c r="E80" s="897"/>
      <c r="F80" s="897"/>
      <c r="G80" s="897"/>
      <c r="H80" s="897"/>
      <c r="I80" s="897"/>
      <c r="J80" s="897"/>
      <c r="K80" s="897"/>
      <c r="L80" s="897"/>
      <c r="M80" s="897"/>
      <c r="N80" s="897"/>
      <c r="O80" s="897"/>
      <c r="P80" s="898"/>
      <c r="Q80" s="899"/>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2"/>
      <c r="BA80" s="902"/>
      <c r="BB80" s="902"/>
      <c r="BC80" s="902"/>
      <c r="BD80" s="903"/>
      <c r="BE80" s="245"/>
      <c r="BF80" s="245"/>
      <c r="BG80" s="245"/>
      <c r="BH80" s="245"/>
      <c r="BI80" s="245"/>
      <c r="BJ80" s="245"/>
      <c r="BK80" s="245"/>
      <c r="BL80" s="245"/>
      <c r="BM80" s="245"/>
      <c r="BN80" s="245"/>
      <c r="BO80" s="245"/>
      <c r="BP80" s="245"/>
      <c r="BQ80" s="242">
        <v>74</v>
      </c>
      <c r="BR80" s="247"/>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26"/>
    </row>
    <row r="81" spans="1:131" s="227" customFormat="1" ht="26.25" customHeight="1">
      <c r="A81" s="241">
        <v>14</v>
      </c>
      <c r="B81" s="896"/>
      <c r="C81" s="897"/>
      <c r="D81" s="897"/>
      <c r="E81" s="897"/>
      <c r="F81" s="897"/>
      <c r="G81" s="897"/>
      <c r="H81" s="897"/>
      <c r="I81" s="897"/>
      <c r="J81" s="897"/>
      <c r="K81" s="897"/>
      <c r="L81" s="897"/>
      <c r="M81" s="897"/>
      <c r="N81" s="897"/>
      <c r="O81" s="897"/>
      <c r="P81" s="898"/>
      <c r="Q81" s="899"/>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2"/>
      <c r="BA81" s="902"/>
      <c r="BB81" s="902"/>
      <c r="BC81" s="902"/>
      <c r="BD81" s="903"/>
      <c r="BE81" s="245"/>
      <c r="BF81" s="245"/>
      <c r="BG81" s="245"/>
      <c r="BH81" s="245"/>
      <c r="BI81" s="245"/>
      <c r="BJ81" s="245"/>
      <c r="BK81" s="245"/>
      <c r="BL81" s="245"/>
      <c r="BM81" s="245"/>
      <c r="BN81" s="245"/>
      <c r="BO81" s="245"/>
      <c r="BP81" s="245"/>
      <c r="BQ81" s="242">
        <v>75</v>
      </c>
      <c r="BR81" s="247"/>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26"/>
    </row>
    <row r="82" spans="1:131" s="227" customFormat="1" ht="26.25" customHeight="1">
      <c r="A82" s="241">
        <v>15</v>
      </c>
      <c r="B82" s="896"/>
      <c r="C82" s="897"/>
      <c r="D82" s="897"/>
      <c r="E82" s="897"/>
      <c r="F82" s="897"/>
      <c r="G82" s="897"/>
      <c r="H82" s="897"/>
      <c r="I82" s="897"/>
      <c r="J82" s="897"/>
      <c r="K82" s="897"/>
      <c r="L82" s="897"/>
      <c r="M82" s="897"/>
      <c r="N82" s="897"/>
      <c r="O82" s="897"/>
      <c r="P82" s="898"/>
      <c r="Q82" s="899"/>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2"/>
      <c r="BA82" s="902"/>
      <c r="BB82" s="902"/>
      <c r="BC82" s="902"/>
      <c r="BD82" s="903"/>
      <c r="BE82" s="245"/>
      <c r="BF82" s="245"/>
      <c r="BG82" s="245"/>
      <c r="BH82" s="245"/>
      <c r="BI82" s="245"/>
      <c r="BJ82" s="245"/>
      <c r="BK82" s="245"/>
      <c r="BL82" s="245"/>
      <c r="BM82" s="245"/>
      <c r="BN82" s="245"/>
      <c r="BO82" s="245"/>
      <c r="BP82" s="245"/>
      <c r="BQ82" s="242">
        <v>76</v>
      </c>
      <c r="BR82" s="247"/>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26"/>
    </row>
    <row r="83" spans="1:131" s="227" customFormat="1" ht="26.25" customHeight="1">
      <c r="A83" s="241">
        <v>16</v>
      </c>
      <c r="B83" s="896"/>
      <c r="C83" s="897"/>
      <c r="D83" s="897"/>
      <c r="E83" s="897"/>
      <c r="F83" s="897"/>
      <c r="G83" s="897"/>
      <c r="H83" s="897"/>
      <c r="I83" s="897"/>
      <c r="J83" s="897"/>
      <c r="K83" s="897"/>
      <c r="L83" s="897"/>
      <c r="M83" s="897"/>
      <c r="N83" s="897"/>
      <c r="O83" s="897"/>
      <c r="P83" s="898"/>
      <c r="Q83" s="899"/>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2"/>
      <c r="BA83" s="902"/>
      <c r="BB83" s="902"/>
      <c r="BC83" s="902"/>
      <c r="BD83" s="903"/>
      <c r="BE83" s="245"/>
      <c r="BF83" s="245"/>
      <c r="BG83" s="245"/>
      <c r="BH83" s="245"/>
      <c r="BI83" s="245"/>
      <c r="BJ83" s="245"/>
      <c r="BK83" s="245"/>
      <c r="BL83" s="245"/>
      <c r="BM83" s="245"/>
      <c r="BN83" s="245"/>
      <c r="BO83" s="245"/>
      <c r="BP83" s="245"/>
      <c r="BQ83" s="242">
        <v>77</v>
      </c>
      <c r="BR83" s="247"/>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26"/>
    </row>
    <row r="84" spans="1:131" s="227" customFormat="1" ht="26.25" customHeight="1">
      <c r="A84" s="241">
        <v>17</v>
      </c>
      <c r="B84" s="896"/>
      <c r="C84" s="897"/>
      <c r="D84" s="897"/>
      <c r="E84" s="897"/>
      <c r="F84" s="897"/>
      <c r="G84" s="897"/>
      <c r="H84" s="897"/>
      <c r="I84" s="897"/>
      <c r="J84" s="897"/>
      <c r="K84" s="897"/>
      <c r="L84" s="897"/>
      <c r="M84" s="897"/>
      <c r="N84" s="897"/>
      <c r="O84" s="897"/>
      <c r="P84" s="898"/>
      <c r="Q84" s="899"/>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2"/>
      <c r="BA84" s="902"/>
      <c r="BB84" s="902"/>
      <c r="BC84" s="902"/>
      <c r="BD84" s="903"/>
      <c r="BE84" s="245"/>
      <c r="BF84" s="245"/>
      <c r="BG84" s="245"/>
      <c r="BH84" s="245"/>
      <c r="BI84" s="245"/>
      <c r="BJ84" s="245"/>
      <c r="BK84" s="245"/>
      <c r="BL84" s="245"/>
      <c r="BM84" s="245"/>
      <c r="BN84" s="245"/>
      <c r="BO84" s="245"/>
      <c r="BP84" s="245"/>
      <c r="BQ84" s="242">
        <v>78</v>
      </c>
      <c r="BR84" s="247"/>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26"/>
    </row>
    <row r="85" spans="1:131" s="227" customFormat="1" ht="26.25" customHeight="1">
      <c r="A85" s="241">
        <v>18</v>
      </c>
      <c r="B85" s="896"/>
      <c r="C85" s="897"/>
      <c r="D85" s="897"/>
      <c r="E85" s="897"/>
      <c r="F85" s="897"/>
      <c r="G85" s="897"/>
      <c r="H85" s="897"/>
      <c r="I85" s="897"/>
      <c r="J85" s="897"/>
      <c r="K85" s="897"/>
      <c r="L85" s="897"/>
      <c r="M85" s="897"/>
      <c r="N85" s="897"/>
      <c r="O85" s="897"/>
      <c r="P85" s="898"/>
      <c r="Q85" s="899"/>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2"/>
      <c r="BA85" s="902"/>
      <c r="BB85" s="902"/>
      <c r="BC85" s="902"/>
      <c r="BD85" s="903"/>
      <c r="BE85" s="245"/>
      <c r="BF85" s="245"/>
      <c r="BG85" s="245"/>
      <c r="BH85" s="245"/>
      <c r="BI85" s="245"/>
      <c r="BJ85" s="245"/>
      <c r="BK85" s="245"/>
      <c r="BL85" s="245"/>
      <c r="BM85" s="245"/>
      <c r="BN85" s="245"/>
      <c r="BO85" s="245"/>
      <c r="BP85" s="245"/>
      <c r="BQ85" s="242">
        <v>79</v>
      </c>
      <c r="BR85" s="247"/>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26"/>
    </row>
    <row r="86" spans="1:131" s="227" customFormat="1" ht="26.25" customHeight="1">
      <c r="A86" s="241">
        <v>19</v>
      </c>
      <c r="B86" s="896"/>
      <c r="C86" s="897"/>
      <c r="D86" s="897"/>
      <c r="E86" s="897"/>
      <c r="F86" s="897"/>
      <c r="G86" s="897"/>
      <c r="H86" s="897"/>
      <c r="I86" s="897"/>
      <c r="J86" s="897"/>
      <c r="K86" s="897"/>
      <c r="L86" s="897"/>
      <c r="M86" s="897"/>
      <c r="N86" s="897"/>
      <c r="O86" s="897"/>
      <c r="P86" s="898"/>
      <c r="Q86" s="899"/>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2"/>
      <c r="BA86" s="902"/>
      <c r="BB86" s="902"/>
      <c r="BC86" s="902"/>
      <c r="BD86" s="903"/>
      <c r="BE86" s="245"/>
      <c r="BF86" s="245"/>
      <c r="BG86" s="245"/>
      <c r="BH86" s="245"/>
      <c r="BI86" s="245"/>
      <c r="BJ86" s="245"/>
      <c r="BK86" s="245"/>
      <c r="BL86" s="245"/>
      <c r="BM86" s="245"/>
      <c r="BN86" s="245"/>
      <c r="BO86" s="245"/>
      <c r="BP86" s="245"/>
      <c r="BQ86" s="242">
        <v>80</v>
      </c>
      <c r="BR86" s="247"/>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26"/>
    </row>
    <row r="87" spans="1:131" s="227" customFormat="1" ht="26.25" customHeight="1">
      <c r="A87" s="249">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5"/>
      <c r="BF87" s="245"/>
      <c r="BG87" s="245"/>
      <c r="BH87" s="245"/>
      <c r="BI87" s="245"/>
      <c r="BJ87" s="245"/>
      <c r="BK87" s="245"/>
      <c r="BL87" s="245"/>
      <c r="BM87" s="245"/>
      <c r="BN87" s="245"/>
      <c r="BO87" s="245"/>
      <c r="BP87" s="245"/>
      <c r="BQ87" s="242">
        <v>81</v>
      </c>
      <c r="BR87" s="247"/>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26"/>
    </row>
    <row r="88" spans="1:131" s="227" customFormat="1" ht="26.25" customHeight="1" thickBot="1">
      <c r="A88" s="244" t="s">
        <v>385</v>
      </c>
      <c r="B88" s="813" t="s">
        <v>423</v>
      </c>
      <c r="C88" s="814"/>
      <c r="D88" s="814"/>
      <c r="E88" s="814"/>
      <c r="F88" s="814"/>
      <c r="G88" s="814"/>
      <c r="H88" s="814"/>
      <c r="I88" s="814"/>
      <c r="J88" s="814"/>
      <c r="K88" s="814"/>
      <c r="L88" s="814"/>
      <c r="M88" s="814"/>
      <c r="N88" s="814"/>
      <c r="O88" s="814"/>
      <c r="P88" s="815"/>
      <c r="Q88" s="861"/>
      <c r="R88" s="862"/>
      <c r="S88" s="862"/>
      <c r="T88" s="862"/>
      <c r="U88" s="862"/>
      <c r="V88" s="862"/>
      <c r="W88" s="862"/>
      <c r="X88" s="862"/>
      <c r="Y88" s="862"/>
      <c r="Z88" s="862"/>
      <c r="AA88" s="862"/>
      <c r="AB88" s="862"/>
      <c r="AC88" s="862"/>
      <c r="AD88" s="862"/>
      <c r="AE88" s="862"/>
      <c r="AF88" s="865">
        <v>5714</v>
      </c>
      <c r="AG88" s="865"/>
      <c r="AH88" s="865"/>
      <c r="AI88" s="865"/>
      <c r="AJ88" s="865"/>
      <c r="AK88" s="862"/>
      <c r="AL88" s="862"/>
      <c r="AM88" s="862"/>
      <c r="AN88" s="862"/>
      <c r="AO88" s="862"/>
      <c r="AP88" s="865" t="s">
        <v>613</v>
      </c>
      <c r="AQ88" s="865"/>
      <c r="AR88" s="865"/>
      <c r="AS88" s="865"/>
      <c r="AT88" s="865"/>
      <c r="AU88" s="865" t="s">
        <v>613</v>
      </c>
      <c r="AV88" s="865"/>
      <c r="AW88" s="865"/>
      <c r="AX88" s="865"/>
      <c r="AY88" s="865"/>
      <c r="AZ88" s="870"/>
      <c r="BA88" s="870"/>
      <c r="BB88" s="870"/>
      <c r="BC88" s="870"/>
      <c r="BD88" s="871"/>
      <c r="BE88" s="245"/>
      <c r="BF88" s="245"/>
      <c r="BG88" s="245"/>
      <c r="BH88" s="245"/>
      <c r="BI88" s="245"/>
      <c r="BJ88" s="245"/>
      <c r="BK88" s="245"/>
      <c r="BL88" s="245"/>
      <c r="BM88" s="245"/>
      <c r="BN88" s="245"/>
      <c r="BO88" s="245"/>
      <c r="BP88" s="245"/>
      <c r="BQ88" s="242">
        <v>82</v>
      </c>
      <c r="BR88" s="247"/>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13" t="s">
        <v>424</v>
      </c>
      <c r="BS102" s="814"/>
      <c r="BT102" s="814"/>
      <c r="BU102" s="814"/>
      <c r="BV102" s="814"/>
      <c r="BW102" s="814"/>
      <c r="BX102" s="814"/>
      <c r="BY102" s="814"/>
      <c r="BZ102" s="814"/>
      <c r="CA102" s="814"/>
      <c r="CB102" s="814"/>
      <c r="CC102" s="814"/>
      <c r="CD102" s="814"/>
      <c r="CE102" s="814"/>
      <c r="CF102" s="814"/>
      <c r="CG102" s="815"/>
      <c r="CH102" s="912"/>
      <c r="CI102" s="913"/>
      <c r="CJ102" s="913"/>
      <c r="CK102" s="913"/>
      <c r="CL102" s="914"/>
      <c r="CM102" s="912"/>
      <c r="CN102" s="913"/>
      <c r="CO102" s="913"/>
      <c r="CP102" s="913"/>
      <c r="CQ102" s="914"/>
      <c r="CR102" s="915">
        <v>9319</v>
      </c>
      <c r="CS102" s="873"/>
      <c r="CT102" s="873"/>
      <c r="CU102" s="873"/>
      <c r="CV102" s="916"/>
      <c r="CW102" s="915">
        <v>610</v>
      </c>
      <c r="CX102" s="873"/>
      <c r="CY102" s="873"/>
      <c r="CZ102" s="873"/>
      <c r="DA102" s="916"/>
      <c r="DB102" s="915">
        <v>1374</v>
      </c>
      <c r="DC102" s="873"/>
      <c r="DD102" s="873"/>
      <c r="DE102" s="873"/>
      <c r="DF102" s="916"/>
      <c r="DG102" s="915">
        <v>1021</v>
      </c>
      <c r="DH102" s="873"/>
      <c r="DI102" s="873"/>
      <c r="DJ102" s="873"/>
      <c r="DK102" s="916"/>
      <c r="DL102" s="915" t="s">
        <v>613</v>
      </c>
      <c r="DM102" s="873"/>
      <c r="DN102" s="873"/>
      <c r="DO102" s="873"/>
      <c r="DP102" s="916"/>
      <c r="DQ102" s="915">
        <v>697</v>
      </c>
      <c r="DR102" s="873"/>
      <c r="DS102" s="873"/>
      <c r="DT102" s="873"/>
      <c r="DU102" s="916"/>
      <c r="DV102" s="939"/>
      <c r="DW102" s="940"/>
      <c r="DX102" s="940"/>
      <c r="DY102" s="940"/>
      <c r="DZ102" s="94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425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426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4" t="s">
        <v>429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430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c r="A109" s="937" t="s">
        <v>431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432</v>
      </c>
      <c r="AB109" s="918"/>
      <c r="AC109" s="918"/>
      <c r="AD109" s="918"/>
      <c r="AE109" s="919"/>
      <c r="AF109" s="917" t="s">
        <v>299</v>
      </c>
      <c r="AG109" s="918"/>
      <c r="AH109" s="918"/>
      <c r="AI109" s="918"/>
      <c r="AJ109" s="919"/>
      <c r="AK109" s="917" t="s">
        <v>298</v>
      </c>
      <c r="AL109" s="918"/>
      <c r="AM109" s="918"/>
      <c r="AN109" s="918"/>
      <c r="AO109" s="919"/>
      <c r="AP109" s="917" t="s">
        <v>433</v>
      </c>
      <c r="AQ109" s="918"/>
      <c r="AR109" s="918"/>
      <c r="AS109" s="918"/>
      <c r="AT109" s="920"/>
      <c r="AU109" s="937" t="s">
        <v>431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432</v>
      </c>
      <c r="BR109" s="918"/>
      <c r="BS109" s="918"/>
      <c r="BT109" s="918"/>
      <c r="BU109" s="919"/>
      <c r="BV109" s="917" t="s">
        <v>299</v>
      </c>
      <c r="BW109" s="918"/>
      <c r="BX109" s="918"/>
      <c r="BY109" s="918"/>
      <c r="BZ109" s="919"/>
      <c r="CA109" s="917" t="s">
        <v>298</v>
      </c>
      <c r="CB109" s="918"/>
      <c r="CC109" s="918"/>
      <c r="CD109" s="918"/>
      <c r="CE109" s="919"/>
      <c r="CF109" s="938" t="s">
        <v>433</v>
      </c>
      <c r="CG109" s="938"/>
      <c r="CH109" s="938"/>
      <c r="CI109" s="938"/>
      <c r="CJ109" s="938"/>
      <c r="CK109" s="917" t="s">
        <v>434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432</v>
      </c>
      <c r="DH109" s="918"/>
      <c r="DI109" s="918"/>
      <c r="DJ109" s="918"/>
      <c r="DK109" s="919"/>
      <c r="DL109" s="917" t="s">
        <v>299</v>
      </c>
      <c r="DM109" s="918"/>
      <c r="DN109" s="918"/>
      <c r="DO109" s="918"/>
      <c r="DP109" s="919"/>
      <c r="DQ109" s="917" t="s">
        <v>298</v>
      </c>
      <c r="DR109" s="918"/>
      <c r="DS109" s="918"/>
      <c r="DT109" s="918"/>
      <c r="DU109" s="919"/>
      <c r="DV109" s="917" t="s">
        <v>433</v>
      </c>
      <c r="DW109" s="918"/>
      <c r="DX109" s="918"/>
      <c r="DY109" s="918"/>
      <c r="DZ109" s="920"/>
    </row>
    <row r="110" spans="1:131" s="226" customFormat="1" ht="26.25" customHeight="1">
      <c r="A110" s="921" t="s">
        <v>435</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21347039</v>
      </c>
      <c r="AB110" s="925"/>
      <c r="AC110" s="925"/>
      <c r="AD110" s="925"/>
      <c r="AE110" s="926"/>
      <c r="AF110" s="927">
        <v>21093549</v>
      </c>
      <c r="AG110" s="925"/>
      <c r="AH110" s="925"/>
      <c r="AI110" s="925"/>
      <c r="AJ110" s="926"/>
      <c r="AK110" s="927">
        <v>20101325</v>
      </c>
      <c r="AL110" s="925"/>
      <c r="AM110" s="925"/>
      <c r="AN110" s="925"/>
      <c r="AO110" s="926"/>
      <c r="AP110" s="928">
        <v>26.8</v>
      </c>
      <c r="AQ110" s="929"/>
      <c r="AR110" s="929"/>
      <c r="AS110" s="929"/>
      <c r="AT110" s="930"/>
      <c r="AU110" s="931" t="s">
        <v>66</v>
      </c>
      <c r="AV110" s="932"/>
      <c r="AW110" s="932"/>
      <c r="AX110" s="932"/>
      <c r="AY110" s="932"/>
      <c r="AZ110" s="973" t="s">
        <v>436</v>
      </c>
      <c r="BA110" s="922"/>
      <c r="BB110" s="922"/>
      <c r="BC110" s="922"/>
      <c r="BD110" s="922"/>
      <c r="BE110" s="922"/>
      <c r="BF110" s="922"/>
      <c r="BG110" s="922"/>
      <c r="BH110" s="922"/>
      <c r="BI110" s="922"/>
      <c r="BJ110" s="922"/>
      <c r="BK110" s="922"/>
      <c r="BL110" s="922"/>
      <c r="BM110" s="922"/>
      <c r="BN110" s="922"/>
      <c r="BO110" s="922"/>
      <c r="BP110" s="923"/>
      <c r="BQ110" s="959">
        <v>195740695</v>
      </c>
      <c r="BR110" s="960"/>
      <c r="BS110" s="960"/>
      <c r="BT110" s="960"/>
      <c r="BU110" s="960"/>
      <c r="BV110" s="960">
        <v>191459527</v>
      </c>
      <c r="BW110" s="960"/>
      <c r="BX110" s="960"/>
      <c r="BY110" s="960"/>
      <c r="BZ110" s="960"/>
      <c r="CA110" s="960">
        <v>186682183</v>
      </c>
      <c r="CB110" s="960"/>
      <c r="CC110" s="960"/>
      <c r="CD110" s="960"/>
      <c r="CE110" s="960"/>
      <c r="CF110" s="974">
        <v>249.3</v>
      </c>
      <c r="CG110" s="975"/>
      <c r="CH110" s="975"/>
      <c r="CI110" s="975"/>
      <c r="CJ110" s="975"/>
      <c r="CK110" s="976" t="s">
        <v>437</v>
      </c>
      <c r="CL110" s="977"/>
      <c r="CM110" s="956" t="s">
        <v>438</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439</v>
      </c>
      <c r="DH110" s="960"/>
      <c r="DI110" s="960"/>
      <c r="DJ110" s="960"/>
      <c r="DK110" s="960"/>
      <c r="DL110" s="960" t="s">
        <v>440</v>
      </c>
      <c r="DM110" s="960"/>
      <c r="DN110" s="960"/>
      <c r="DO110" s="960"/>
      <c r="DP110" s="960"/>
      <c r="DQ110" s="960" t="s">
        <v>122</v>
      </c>
      <c r="DR110" s="960"/>
      <c r="DS110" s="960"/>
      <c r="DT110" s="960"/>
      <c r="DU110" s="960"/>
      <c r="DV110" s="961" t="s">
        <v>122</v>
      </c>
      <c r="DW110" s="961"/>
      <c r="DX110" s="961"/>
      <c r="DY110" s="961"/>
      <c r="DZ110" s="962"/>
    </row>
    <row r="111" spans="1:131" s="226" customFormat="1" ht="26.25" customHeight="1">
      <c r="A111" s="963" t="s">
        <v>441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122</v>
      </c>
      <c r="AB111" s="967"/>
      <c r="AC111" s="967"/>
      <c r="AD111" s="967"/>
      <c r="AE111" s="968"/>
      <c r="AF111" s="969" t="s">
        <v>442</v>
      </c>
      <c r="AG111" s="967"/>
      <c r="AH111" s="967"/>
      <c r="AI111" s="967"/>
      <c r="AJ111" s="968"/>
      <c r="AK111" s="969" t="s">
        <v>440</v>
      </c>
      <c r="AL111" s="967"/>
      <c r="AM111" s="967"/>
      <c r="AN111" s="967"/>
      <c r="AO111" s="968"/>
      <c r="AP111" s="970" t="s">
        <v>442</v>
      </c>
      <c r="AQ111" s="971"/>
      <c r="AR111" s="971"/>
      <c r="AS111" s="971"/>
      <c r="AT111" s="972"/>
      <c r="AU111" s="933"/>
      <c r="AV111" s="934"/>
      <c r="AW111" s="934"/>
      <c r="AX111" s="934"/>
      <c r="AY111" s="934"/>
      <c r="AZ111" s="982" t="s">
        <v>443</v>
      </c>
      <c r="BA111" s="983"/>
      <c r="BB111" s="983"/>
      <c r="BC111" s="983"/>
      <c r="BD111" s="983"/>
      <c r="BE111" s="983"/>
      <c r="BF111" s="983"/>
      <c r="BG111" s="983"/>
      <c r="BH111" s="983"/>
      <c r="BI111" s="983"/>
      <c r="BJ111" s="983"/>
      <c r="BK111" s="983"/>
      <c r="BL111" s="983"/>
      <c r="BM111" s="983"/>
      <c r="BN111" s="983"/>
      <c r="BO111" s="983"/>
      <c r="BP111" s="984"/>
      <c r="BQ111" s="952">
        <v>448098</v>
      </c>
      <c r="BR111" s="953"/>
      <c r="BS111" s="953"/>
      <c r="BT111" s="953"/>
      <c r="BU111" s="953"/>
      <c r="BV111" s="953">
        <v>307911</v>
      </c>
      <c r="BW111" s="953"/>
      <c r="BX111" s="953"/>
      <c r="BY111" s="953"/>
      <c r="BZ111" s="953"/>
      <c r="CA111" s="953">
        <v>134467</v>
      </c>
      <c r="CB111" s="953"/>
      <c r="CC111" s="953"/>
      <c r="CD111" s="953"/>
      <c r="CE111" s="953"/>
      <c r="CF111" s="947">
        <v>0.2</v>
      </c>
      <c r="CG111" s="948"/>
      <c r="CH111" s="948"/>
      <c r="CI111" s="948"/>
      <c r="CJ111" s="948"/>
      <c r="CK111" s="978"/>
      <c r="CL111" s="979"/>
      <c r="CM111" s="949" t="s">
        <v>444</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440</v>
      </c>
      <c r="DH111" s="953"/>
      <c r="DI111" s="953"/>
      <c r="DJ111" s="953"/>
      <c r="DK111" s="953"/>
      <c r="DL111" s="953" t="s">
        <v>440</v>
      </c>
      <c r="DM111" s="953"/>
      <c r="DN111" s="953"/>
      <c r="DO111" s="953"/>
      <c r="DP111" s="953"/>
      <c r="DQ111" s="953" t="s">
        <v>122</v>
      </c>
      <c r="DR111" s="953"/>
      <c r="DS111" s="953"/>
      <c r="DT111" s="953"/>
      <c r="DU111" s="953"/>
      <c r="DV111" s="954" t="s">
        <v>439</v>
      </c>
      <c r="DW111" s="954"/>
      <c r="DX111" s="954"/>
      <c r="DY111" s="954"/>
      <c r="DZ111" s="955"/>
    </row>
    <row r="112" spans="1:131" s="226" customFormat="1" ht="26.25" customHeight="1">
      <c r="A112" s="985" t="s">
        <v>445</v>
      </c>
      <c r="B112" s="986"/>
      <c r="C112" s="983" t="s">
        <v>446</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v>432327</v>
      </c>
      <c r="AB112" s="992"/>
      <c r="AC112" s="992"/>
      <c r="AD112" s="992"/>
      <c r="AE112" s="993"/>
      <c r="AF112" s="994">
        <v>409843</v>
      </c>
      <c r="AG112" s="992"/>
      <c r="AH112" s="992"/>
      <c r="AI112" s="992"/>
      <c r="AJ112" s="993"/>
      <c r="AK112" s="994">
        <v>309843</v>
      </c>
      <c r="AL112" s="992"/>
      <c r="AM112" s="992"/>
      <c r="AN112" s="992"/>
      <c r="AO112" s="993"/>
      <c r="AP112" s="995">
        <v>0.4</v>
      </c>
      <c r="AQ112" s="996"/>
      <c r="AR112" s="996"/>
      <c r="AS112" s="996"/>
      <c r="AT112" s="997"/>
      <c r="AU112" s="933"/>
      <c r="AV112" s="934"/>
      <c r="AW112" s="934"/>
      <c r="AX112" s="934"/>
      <c r="AY112" s="934"/>
      <c r="AZ112" s="982" t="s">
        <v>447</v>
      </c>
      <c r="BA112" s="983"/>
      <c r="BB112" s="983"/>
      <c r="BC112" s="983"/>
      <c r="BD112" s="983"/>
      <c r="BE112" s="983"/>
      <c r="BF112" s="983"/>
      <c r="BG112" s="983"/>
      <c r="BH112" s="983"/>
      <c r="BI112" s="983"/>
      <c r="BJ112" s="983"/>
      <c r="BK112" s="983"/>
      <c r="BL112" s="983"/>
      <c r="BM112" s="983"/>
      <c r="BN112" s="983"/>
      <c r="BO112" s="983"/>
      <c r="BP112" s="984"/>
      <c r="BQ112" s="952">
        <v>48872610</v>
      </c>
      <c r="BR112" s="953"/>
      <c r="BS112" s="953"/>
      <c r="BT112" s="953"/>
      <c r="BU112" s="953"/>
      <c r="BV112" s="953">
        <v>44482984</v>
      </c>
      <c r="BW112" s="953"/>
      <c r="BX112" s="953"/>
      <c r="BY112" s="953"/>
      <c r="BZ112" s="953"/>
      <c r="CA112" s="953">
        <v>40352589</v>
      </c>
      <c r="CB112" s="953"/>
      <c r="CC112" s="953"/>
      <c r="CD112" s="953"/>
      <c r="CE112" s="953"/>
      <c r="CF112" s="947">
        <v>53.9</v>
      </c>
      <c r="CG112" s="948"/>
      <c r="CH112" s="948"/>
      <c r="CI112" s="948"/>
      <c r="CJ112" s="948"/>
      <c r="CK112" s="978"/>
      <c r="CL112" s="979"/>
      <c r="CM112" s="949" t="s">
        <v>448</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v>447419</v>
      </c>
      <c r="DH112" s="953"/>
      <c r="DI112" s="953"/>
      <c r="DJ112" s="953"/>
      <c r="DK112" s="953"/>
      <c r="DL112" s="953">
        <v>307911</v>
      </c>
      <c r="DM112" s="953"/>
      <c r="DN112" s="953"/>
      <c r="DO112" s="953"/>
      <c r="DP112" s="953"/>
      <c r="DQ112" s="953">
        <v>134467</v>
      </c>
      <c r="DR112" s="953"/>
      <c r="DS112" s="953"/>
      <c r="DT112" s="953"/>
      <c r="DU112" s="953"/>
      <c r="DV112" s="954">
        <v>0.2</v>
      </c>
      <c r="DW112" s="954"/>
      <c r="DX112" s="954"/>
      <c r="DY112" s="954"/>
      <c r="DZ112" s="955"/>
    </row>
    <row r="113" spans="1:130" s="226" customFormat="1" ht="26.25" customHeight="1">
      <c r="A113" s="987"/>
      <c r="B113" s="988"/>
      <c r="C113" s="983" t="s">
        <v>449</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3571850</v>
      </c>
      <c r="AB113" s="967"/>
      <c r="AC113" s="967"/>
      <c r="AD113" s="967"/>
      <c r="AE113" s="968"/>
      <c r="AF113" s="969">
        <v>3487223</v>
      </c>
      <c r="AG113" s="967"/>
      <c r="AH113" s="967"/>
      <c r="AI113" s="967"/>
      <c r="AJ113" s="968"/>
      <c r="AK113" s="969">
        <v>3204286</v>
      </c>
      <c r="AL113" s="967"/>
      <c r="AM113" s="967"/>
      <c r="AN113" s="967"/>
      <c r="AO113" s="968"/>
      <c r="AP113" s="970">
        <v>4.3</v>
      </c>
      <c r="AQ113" s="971"/>
      <c r="AR113" s="971"/>
      <c r="AS113" s="971"/>
      <c r="AT113" s="972"/>
      <c r="AU113" s="933"/>
      <c r="AV113" s="934"/>
      <c r="AW113" s="934"/>
      <c r="AX113" s="934"/>
      <c r="AY113" s="934"/>
      <c r="AZ113" s="982" t="s">
        <v>450</v>
      </c>
      <c r="BA113" s="983"/>
      <c r="BB113" s="983"/>
      <c r="BC113" s="983"/>
      <c r="BD113" s="983"/>
      <c r="BE113" s="983"/>
      <c r="BF113" s="983"/>
      <c r="BG113" s="983"/>
      <c r="BH113" s="983"/>
      <c r="BI113" s="983"/>
      <c r="BJ113" s="983"/>
      <c r="BK113" s="983"/>
      <c r="BL113" s="983"/>
      <c r="BM113" s="983"/>
      <c r="BN113" s="983"/>
      <c r="BO113" s="983"/>
      <c r="BP113" s="984"/>
      <c r="BQ113" s="952" t="s">
        <v>122</v>
      </c>
      <c r="BR113" s="953"/>
      <c r="BS113" s="953"/>
      <c r="BT113" s="953"/>
      <c r="BU113" s="953"/>
      <c r="BV113" s="953" t="s">
        <v>440</v>
      </c>
      <c r="BW113" s="953"/>
      <c r="BX113" s="953"/>
      <c r="BY113" s="953"/>
      <c r="BZ113" s="953"/>
      <c r="CA113" s="953" t="s">
        <v>439</v>
      </c>
      <c r="CB113" s="953"/>
      <c r="CC113" s="953"/>
      <c r="CD113" s="953"/>
      <c r="CE113" s="953"/>
      <c r="CF113" s="947" t="s">
        <v>440</v>
      </c>
      <c r="CG113" s="948"/>
      <c r="CH113" s="948"/>
      <c r="CI113" s="948"/>
      <c r="CJ113" s="948"/>
      <c r="CK113" s="978"/>
      <c r="CL113" s="979"/>
      <c r="CM113" s="949" t="s">
        <v>451</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122</v>
      </c>
      <c r="DH113" s="992"/>
      <c r="DI113" s="992"/>
      <c r="DJ113" s="992"/>
      <c r="DK113" s="993"/>
      <c r="DL113" s="994" t="s">
        <v>440</v>
      </c>
      <c r="DM113" s="992"/>
      <c r="DN113" s="992"/>
      <c r="DO113" s="992"/>
      <c r="DP113" s="993"/>
      <c r="DQ113" s="994" t="s">
        <v>439</v>
      </c>
      <c r="DR113" s="992"/>
      <c r="DS113" s="992"/>
      <c r="DT113" s="992"/>
      <c r="DU113" s="993"/>
      <c r="DV113" s="995" t="s">
        <v>440</v>
      </c>
      <c r="DW113" s="996"/>
      <c r="DX113" s="996"/>
      <c r="DY113" s="996"/>
      <c r="DZ113" s="997"/>
    </row>
    <row r="114" spans="1:130" s="226" customFormat="1" ht="26.25" customHeight="1">
      <c r="A114" s="987"/>
      <c r="B114" s="988"/>
      <c r="C114" s="983" t="s">
        <v>452</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35573</v>
      </c>
      <c r="AB114" s="992"/>
      <c r="AC114" s="992"/>
      <c r="AD114" s="992"/>
      <c r="AE114" s="993"/>
      <c r="AF114" s="994" t="s">
        <v>122</v>
      </c>
      <c r="AG114" s="992"/>
      <c r="AH114" s="992"/>
      <c r="AI114" s="992"/>
      <c r="AJ114" s="993"/>
      <c r="AK114" s="994" t="s">
        <v>122</v>
      </c>
      <c r="AL114" s="992"/>
      <c r="AM114" s="992"/>
      <c r="AN114" s="992"/>
      <c r="AO114" s="993"/>
      <c r="AP114" s="995" t="s">
        <v>440</v>
      </c>
      <c r="AQ114" s="996"/>
      <c r="AR114" s="996"/>
      <c r="AS114" s="996"/>
      <c r="AT114" s="997"/>
      <c r="AU114" s="933"/>
      <c r="AV114" s="934"/>
      <c r="AW114" s="934"/>
      <c r="AX114" s="934"/>
      <c r="AY114" s="934"/>
      <c r="AZ114" s="982" t="s">
        <v>453</v>
      </c>
      <c r="BA114" s="983"/>
      <c r="BB114" s="983"/>
      <c r="BC114" s="983"/>
      <c r="BD114" s="983"/>
      <c r="BE114" s="983"/>
      <c r="BF114" s="983"/>
      <c r="BG114" s="983"/>
      <c r="BH114" s="983"/>
      <c r="BI114" s="983"/>
      <c r="BJ114" s="983"/>
      <c r="BK114" s="983"/>
      <c r="BL114" s="983"/>
      <c r="BM114" s="983"/>
      <c r="BN114" s="983"/>
      <c r="BO114" s="983"/>
      <c r="BP114" s="984"/>
      <c r="BQ114" s="952">
        <v>16666918</v>
      </c>
      <c r="BR114" s="953"/>
      <c r="BS114" s="953"/>
      <c r="BT114" s="953"/>
      <c r="BU114" s="953"/>
      <c r="BV114" s="953">
        <v>15821524</v>
      </c>
      <c r="BW114" s="953"/>
      <c r="BX114" s="953"/>
      <c r="BY114" s="953"/>
      <c r="BZ114" s="953"/>
      <c r="CA114" s="953">
        <v>15337400</v>
      </c>
      <c r="CB114" s="953"/>
      <c r="CC114" s="953"/>
      <c r="CD114" s="953"/>
      <c r="CE114" s="953"/>
      <c r="CF114" s="947">
        <v>20.5</v>
      </c>
      <c r="CG114" s="948"/>
      <c r="CH114" s="948"/>
      <c r="CI114" s="948"/>
      <c r="CJ114" s="948"/>
      <c r="CK114" s="978"/>
      <c r="CL114" s="979"/>
      <c r="CM114" s="949" t="s">
        <v>454</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122</v>
      </c>
      <c r="DH114" s="992"/>
      <c r="DI114" s="992"/>
      <c r="DJ114" s="992"/>
      <c r="DK114" s="993"/>
      <c r="DL114" s="994" t="s">
        <v>440</v>
      </c>
      <c r="DM114" s="992"/>
      <c r="DN114" s="992"/>
      <c r="DO114" s="992"/>
      <c r="DP114" s="993"/>
      <c r="DQ114" s="994" t="s">
        <v>122</v>
      </c>
      <c r="DR114" s="992"/>
      <c r="DS114" s="992"/>
      <c r="DT114" s="992"/>
      <c r="DU114" s="993"/>
      <c r="DV114" s="995" t="s">
        <v>440</v>
      </c>
      <c r="DW114" s="996"/>
      <c r="DX114" s="996"/>
      <c r="DY114" s="996"/>
      <c r="DZ114" s="997"/>
    </row>
    <row r="115" spans="1:130" s="226" customFormat="1" ht="26.25" customHeight="1">
      <c r="A115" s="987"/>
      <c r="B115" s="988"/>
      <c r="C115" s="983" t="s">
        <v>455</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59087</v>
      </c>
      <c r="AB115" s="967"/>
      <c r="AC115" s="967"/>
      <c r="AD115" s="967"/>
      <c r="AE115" s="968"/>
      <c r="AF115" s="969">
        <v>53238</v>
      </c>
      <c r="AG115" s="967"/>
      <c r="AH115" s="967"/>
      <c r="AI115" s="967"/>
      <c r="AJ115" s="968"/>
      <c r="AK115" s="969">
        <v>61099</v>
      </c>
      <c r="AL115" s="967"/>
      <c r="AM115" s="967"/>
      <c r="AN115" s="967"/>
      <c r="AO115" s="968"/>
      <c r="AP115" s="970">
        <v>0.1</v>
      </c>
      <c r="AQ115" s="971"/>
      <c r="AR115" s="971"/>
      <c r="AS115" s="971"/>
      <c r="AT115" s="972"/>
      <c r="AU115" s="933"/>
      <c r="AV115" s="934"/>
      <c r="AW115" s="934"/>
      <c r="AX115" s="934"/>
      <c r="AY115" s="934"/>
      <c r="AZ115" s="982" t="s">
        <v>456</v>
      </c>
      <c r="BA115" s="983"/>
      <c r="BB115" s="983"/>
      <c r="BC115" s="983"/>
      <c r="BD115" s="983"/>
      <c r="BE115" s="983"/>
      <c r="BF115" s="983"/>
      <c r="BG115" s="983"/>
      <c r="BH115" s="983"/>
      <c r="BI115" s="983"/>
      <c r="BJ115" s="983"/>
      <c r="BK115" s="983"/>
      <c r="BL115" s="983"/>
      <c r="BM115" s="983"/>
      <c r="BN115" s="983"/>
      <c r="BO115" s="983"/>
      <c r="BP115" s="984"/>
      <c r="BQ115" s="952" t="s">
        <v>122</v>
      </c>
      <c r="BR115" s="953"/>
      <c r="BS115" s="953"/>
      <c r="BT115" s="953"/>
      <c r="BU115" s="953"/>
      <c r="BV115" s="953">
        <v>696893</v>
      </c>
      <c r="BW115" s="953"/>
      <c r="BX115" s="953"/>
      <c r="BY115" s="953"/>
      <c r="BZ115" s="953"/>
      <c r="CA115" s="953">
        <v>696893</v>
      </c>
      <c r="CB115" s="953"/>
      <c r="CC115" s="953"/>
      <c r="CD115" s="953"/>
      <c r="CE115" s="953"/>
      <c r="CF115" s="947">
        <v>0.9</v>
      </c>
      <c r="CG115" s="948"/>
      <c r="CH115" s="948"/>
      <c r="CI115" s="948"/>
      <c r="CJ115" s="948"/>
      <c r="CK115" s="978"/>
      <c r="CL115" s="979"/>
      <c r="CM115" s="982" t="s">
        <v>457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122</v>
      </c>
      <c r="DH115" s="992"/>
      <c r="DI115" s="992"/>
      <c r="DJ115" s="992"/>
      <c r="DK115" s="993"/>
      <c r="DL115" s="994" t="s">
        <v>442</v>
      </c>
      <c r="DM115" s="992"/>
      <c r="DN115" s="992"/>
      <c r="DO115" s="992"/>
      <c r="DP115" s="993"/>
      <c r="DQ115" s="994" t="s">
        <v>440</v>
      </c>
      <c r="DR115" s="992"/>
      <c r="DS115" s="992"/>
      <c r="DT115" s="992"/>
      <c r="DU115" s="993"/>
      <c r="DV115" s="995" t="s">
        <v>440</v>
      </c>
      <c r="DW115" s="996"/>
      <c r="DX115" s="996"/>
      <c r="DY115" s="996"/>
      <c r="DZ115" s="997"/>
    </row>
    <row r="116" spans="1:130" s="226" customFormat="1" ht="26.25" customHeight="1">
      <c r="A116" s="989"/>
      <c r="B116" s="990"/>
      <c r="C116" s="998" t="s">
        <v>458</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439</v>
      </c>
      <c r="AB116" s="992"/>
      <c r="AC116" s="992"/>
      <c r="AD116" s="992"/>
      <c r="AE116" s="993"/>
      <c r="AF116" s="994">
        <v>109</v>
      </c>
      <c r="AG116" s="992"/>
      <c r="AH116" s="992"/>
      <c r="AI116" s="992"/>
      <c r="AJ116" s="993"/>
      <c r="AK116" s="994">
        <v>462</v>
      </c>
      <c r="AL116" s="992"/>
      <c r="AM116" s="992"/>
      <c r="AN116" s="992"/>
      <c r="AO116" s="993"/>
      <c r="AP116" s="995">
        <v>0</v>
      </c>
      <c r="AQ116" s="996"/>
      <c r="AR116" s="996"/>
      <c r="AS116" s="996"/>
      <c r="AT116" s="997"/>
      <c r="AU116" s="933"/>
      <c r="AV116" s="934"/>
      <c r="AW116" s="934"/>
      <c r="AX116" s="934"/>
      <c r="AY116" s="934"/>
      <c r="AZ116" s="1000" t="s">
        <v>459</v>
      </c>
      <c r="BA116" s="1001"/>
      <c r="BB116" s="1001"/>
      <c r="BC116" s="1001"/>
      <c r="BD116" s="1001"/>
      <c r="BE116" s="1001"/>
      <c r="BF116" s="1001"/>
      <c r="BG116" s="1001"/>
      <c r="BH116" s="1001"/>
      <c r="BI116" s="1001"/>
      <c r="BJ116" s="1001"/>
      <c r="BK116" s="1001"/>
      <c r="BL116" s="1001"/>
      <c r="BM116" s="1001"/>
      <c r="BN116" s="1001"/>
      <c r="BO116" s="1001"/>
      <c r="BP116" s="1002"/>
      <c r="BQ116" s="952" t="s">
        <v>122</v>
      </c>
      <c r="BR116" s="953"/>
      <c r="BS116" s="953"/>
      <c r="BT116" s="953"/>
      <c r="BU116" s="953"/>
      <c r="BV116" s="953" t="s">
        <v>440</v>
      </c>
      <c r="BW116" s="953"/>
      <c r="BX116" s="953"/>
      <c r="BY116" s="953"/>
      <c r="BZ116" s="953"/>
      <c r="CA116" s="953" t="s">
        <v>460</v>
      </c>
      <c r="CB116" s="953"/>
      <c r="CC116" s="953"/>
      <c r="CD116" s="953"/>
      <c r="CE116" s="953"/>
      <c r="CF116" s="947" t="s">
        <v>439</v>
      </c>
      <c r="CG116" s="948"/>
      <c r="CH116" s="948"/>
      <c r="CI116" s="948"/>
      <c r="CJ116" s="948"/>
      <c r="CK116" s="978"/>
      <c r="CL116" s="979"/>
      <c r="CM116" s="949" t="s">
        <v>461</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122</v>
      </c>
      <c r="DH116" s="992"/>
      <c r="DI116" s="992"/>
      <c r="DJ116" s="992"/>
      <c r="DK116" s="993"/>
      <c r="DL116" s="994" t="s">
        <v>122</v>
      </c>
      <c r="DM116" s="992"/>
      <c r="DN116" s="992"/>
      <c r="DO116" s="992"/>
      <c r="DP116" s="993"/>
      <c r="DQ116" s="994" t="s">
        <v>122</v>
      </c>
      <c r="DR116" s="992"/>
      <c r="DS116" s="992"/>
      <c r="DT116" s="992"/>
      <c r="DU116" s="993"/>
      <c r="DV116" s="995" t="s">
        <v>122</v>
      </c>
      <c r="DW116" s="996"/>
      <c r="DX116" s="996"/>
      <c r="DY116" s="996"/>
      <c r="DZ116" s="997"/>
    </row>
    <row r="117" spans="1:130" s="226" customFormat="1" ht="26.25" customHeight="1">
      <c r="A117" s="937" t="s">
        <v>180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462</v>
      </c>
      <c r="Z117" s="919"/>
      <c r="AA117" s="1009">
        <v>25445876</v>
      </c>
      <c r="AB117" s="1010"/>
      <c r="AC117" s="1010"/>
      <c r="AD117" s="1010"/>
      <c r="AE117" s="1011"/>
      <c r="AF117" s="1012">
        <v>25043962</v>
      </c>
      <c r="AG117" s="1010"/>
      <c r="AH117" s="1010"/>
      <c r="AI117" s="1010"/>
      <c r="AJ117" s="1011"/>
      <c r="AK117" s="1012">
        <v>23677015</v>
      </c>
      <c r="AL117" s="1010"/>
      <c r="AM117" s="1010"/>
      <c r="AN117" s="1010"/>
      <c r="AO117" s="1011"/>
      <c r="AP117" s="1013"/>
      <c r="AQ117" s="1014"/>
      <c r="AR117" s="1014"/>
      <c r="AS117" s="1014"/>
      <c r="AT117" s="1015"/>
      <c r="AU117" s="933"/>
      <c r="AV117" s="934"/>
      <c r="AW117" s="934"/>
      <c r="AX117" s="934"/>
      <c r="AY117" s="934"/>
      <c r="AZ117" s="1000" t="s">
        <v>463</v>
      </c>
      <c r="BA117" s="1001"/>
      <c r="BB117" s="1001"/>
      <c r="BC117" s="1001"/>
      <c r="BD117" s="1001"/>
      <c r="BE117" s="1001"/>
      <c r="BF117" s="1001"/>
      <c r="BG117" s="1001"/>
      <c r="BH117" s="1001"/>
      <c r="BI117" s="1001"/>
      <c r="BJ117" s="1001"/>
      <c r="BK117" s="1001"/>
      <c r="BL117" s="1001"/>
      <c r="BM117" s="1001"/>
      <c r="BN117" s="1001"/>
      <c r="BO117" s="1001"/>
      <c r="BP117" s="1002"/>
      <c r="BQ117" s="952" t="s">
        <v>122</v>
      </c>
      <c r="BR117" s="953"/>
      <c r="BS117" s="953"/>
      <c r="BT117" s="953"/>
      <c r="BU117" s="953"/>
      <c r="BV117" s="953" t="s">
        <v>122</v>
      </c>
      <c r="BW117" s="953"/>
      <c r="BX117" s="953"/>
      <c r="BY117" s="953"/>
      <c r="BZ117" s="953"/>
      <c r="CA117" s="953" t="s">
        <v>122</v>
      </c>
      <c r="CB117" s="953"/>
      <c r="CC117" s="953"/>
      <c r="CD117" s="953"/>
      <c r="CE117" s="953"/>
      <c r="CF117" s="947" t="s">
        <v>122</v>
      </c>
      <c r="CG117" s="948"/>
      <c r="CH117" s="948"/>
      <c r="CI117" s="948"/>
      <c r="CJ117" s="948"/>
      <c r="CK117" s="978"/>
      <c r="CL117" s="979"/>
      <c r="CM117" s="949" t="s">
        <v>464</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442</v>
      </c>
      <c r="DH117" s="992"/>
      <c r="DI117" s="992"/>
      <c r="DJ117" s="992"/>
      <c r="DK117" s="993"/>
      <c r="DL117" s="994" t="s">
        <v>440</v>
      </c>
      <c r="DM117" s="992"/>
      <c r="DN117" s="992"/>
      <c r="DO117" s="992"/>
      <c r="DP117" s="993"/>
      <c r="DQ117" s="994" t="s">
        <v>440</v>
      </c>
      <c r="DR117" s="992"/>
      <c r="DS117" s="992"/>
      <c r="DT117" s="992"/>
      <c r="DU117" s="993"/>
      <c r="DV117" s="995" t="s">
        <v>440</v>
      </c>
      <c r="DW117" s="996"/>
      <c r="DX117" s="996"/>
      <c r="DY117" s="996"/>
      <c r="DZ117" s="997"/>
    </row>
    <row r="118" spans="1:130" s="226" customFormat="1" ht="26.25" customHeight="1">
      <c r="A118" s="937" t="s">
        <v>434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432</v>
      </c>
      <c r="AB118" s="918"/>
      <c r="AC118" s="918"/>
      <c r="AD118" s="918"/>
      <c r="AE118" s="919"/>
      <c r="AF118" s="917" t="s">
        <v>299</v>
      </c>
      <c r="AG118" s="918"/>
      <c r="AH118" s="918"/>
      <c r="AI118" s="918"/>
      <c r="AJ118" s="919"/>
      <c r="AK118" s="917" t="s">
        <v>298</v>
      </c>
      <c r="AL118" s="918"/>
      <c r="AM118" s="918"/>
      <c r="AN118" s="918"/>
      <c r="AO118" s="919"/>
      <c r="AP118" s="1004" t="s">
        <v>433</v>
      </c>
      <c r="AQ118" s="1005"/>
      <c r="AR118" s="1005"/>
      <c r="AS118" s="1005"/>
      <c r="AT118" s="1006"/>
      <c r="AU118" s="933"/>
      <c r="AV118" s="934"/>
      <c r="AW118" s="934"/>
      <c r="AX118" s="934"/>
      <c r="AY118" s="934"/>
      <c r="AZ118" s="1007" t="s">
        <v>465</v>
      </c>
      <c r="BA118" s="998"/>
      <c r="BB118" s="998"/>
      <c r="BC118" s="998"/>
      <c r="BD118" s="998"/>
      <c r="BE118" s="998"/>
      <c r="BF118" s="998"/>
      <c r="BG118" s="998"/>
      <c r="BH118" s="998"/>
      <c r="BI118" s="998"/>
      <c r="BJ118" s="998"/>
      <c r="BK118" s="998"/>
      <c r="BL118" s="998"/>
      <c r="BM118" s="998"/>
      <c r="BN118" s="998"/>
      <c r="BO118" s="998"/>
      <c r="BP118" s="999"/>
      <c r="BQ118" s="1030" t="s">
        <v>440</v>
      </c>
      <c r="BR118" s="1031"/>
      <c r="BS118" s="1031"/>
      <c r="BT118" s="1031"/>
      <c r="BU118" s="1031"/>
      <c r="BV118" s="1031" t="s">
        <v>122</v>
      </c>
      <c r="BW118" s="1031"/>
      <c r="BX118" s="1031"/>
      <c r="BY118" s="1031"/>
      <c r="BZ118" s="1031"/>
      <c r="CA118" s="1031" t="s">
        <v>442</v>
      </c>
      <c r="CB118" s="1031"/>
      <c r="CC118" s="1031"/>
      <c r="CD118" s="1031"/>
      <c r="CE118" s="1031"/>
      <c r="CF118" s="947" t="s">
        <v>122</v>
      </c>
      <c r="CG118" s="948"/>
      <c r="CH118" s="948"/>
      <c r="CI118" s="948"/>
      <c r="CJ118" s="948"/>
      <c r="CK118" s="978"/>
      <c r="CL118" s="979"/>
      <c r="CM118" s="949" t="s">
        <v>466</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122</v>
      </c>
      <c r="DH118" s="992"/>
      <c r="DI118" s="992"/>
      <c r="DJ118" s="992"/>
      <c r="DK118" s="993"/>
      <c r="DL118" s="994" t="s">
        <v>442</v>
      </c>
      <c r="DM118" s="992"/>
      <c r="DN118" s="992"/>
      <c r="DO118" s="992"/>
      <c r="DP118" s="993"/>
      <c r="DQ118" s="994" t="s">
        <v>442</v>
      </c>
      <c r="DR118" s="992"/>
      <c r="DS118" s="992"/>
      <c r="DT118" s="992"/>
      <c r="DU118" s="993"/>
      <c r="DV118" s="995" t="s">
        <v>122</v>
      </c>
      <c r="DW118" s="996"/>
      <c r="DX118" s="996"/>
      <c r="DY118" s="996"/>
      <c r="DZ118" s="997"/>
    </row>
    <row r="119" spans="1:130" s="226" customFormat="1" ht="26.25" customHeight="1">
      <c r="A119" s="1091" t="s">
        <v>437</v>
      </c>
      <c r="B119" s="977"/>
      <c r="C119" s="956" t="s">
        <v>438</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122</v>
      </c>
      <c r="AB119" s="925"/>
      <c r="AC119" s="925"/>
      <c r="AD119" s="925"/>
      <c r="AE119" s="926"/>
      <c r="AF119" s="927" t="s">
        <v>122</v>
      </c>
      <c r="AG119" s="925"/>
      <c r="AH119" s="925"/>
      <c r="AI119" s="925"/>
      <c r="AJ119" s="926"/>
      <c r="AK119" s="927" t="s">
        <v>122</v>
      </c>
      <c r="AL119" s="925"/>
      <c r="AM119" s="925"/>
      <c r="AN119" s="925"/>
      <c r="AO119" s="926"/>
      <c r="AP119" s="928" t="s">
        <v>122</v>
      </c>
      <c r="AQ119" s="929"/>
      <c r="AR119" s="929"/>
      <c r="AS119" s="929"/>
      <c r="AT119" s="930"/>
      <c r="AU119" s="935"/>
      <c r="AV119" s="936"/>
      <c r="AW119" s="936"/>
      <c r="AX119" s="936"/>
      <c r="AY119" s="936"/>
      <c r="AZ119" s="257" t="s">
        <v>180</v>
      </c>
      <c r="BA119" s="257"/>
      <c r="BB119" s="257"/>
      <c r="BC119" s="257"/>
      <c r="BD119" s="257"/>
      <c r="BE119" s="257"/>
      <c r="BF119" s="257"/>
      <c r="BG119" s="257"/>
      <c r="BH119" s="257"/>
      <c r="BI119" s="257"/>
      <c r="BJ119" s="257"/>
      <c r="BK119" s="257"/>
      <c r="BL119" s="257"/>
      <c r="BM119" s="257"/>
      <c r="BN119" s="257"/>
      <c r="BO119" s="1008" t="s">
        <v>467</v>
      </c>
      <c r="BP119" s="1039"/>
      <c r="BQ119" s="1030">
        <v>261728321</v>
      </c>
      <c r="BR119" s="1031"/>
      <c r="BS119" s="1031"/>
      <c r="BT119" s="1031"/>
      <c r="BU119" s="1031"/>
      <c r="BV119" s="1031">
        <v>252768839</v>
      </c>
      <c r="BW119" s="1031"/>
      <c r="BX119" s="1031"/>
      <c r="BY119" s="1031"/>
      <c r="BZ119" s="1031"/>
      <c r="CA119" s="1031">
        <v>243203532</v>
      </c>
      <c r="CB119" s="1031"/>
      <c r="CC119" s="1031"/>
      <c r="CD119" s="1031"/>
      <c r="CE119" s="1031"/>
      <c r="CF119" s="1032"/>
      <c r="CG119" s="1033"/>
      <c r="CH119" s="1033"/>
      <c r="CI119" s="1033"/>
      <c r="CJ119" s="1034"/>
      <c r="CK119" s="980"/>
      <c r="CL119" s="981"/>
      <c r="CM119" s="1035" t="s">
        <v>468</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679</v>
      </c>
      <c r="DH119" s="1017"/>
      <c r="DI119" s="1017"/>
      <c r="DJ119" s="1017"/>
      <c r="DK119" s="1018"/>
      <c r="DL119" s="1016" t="s">
        <v>442</v>
      </c>
      <c r="DM119" s="1017"/>
      <c r="DN119" s="1017"/>
      <c r="DO119" s="1017"/>
      <c r="DP119" s="1018"/>
      <c r="DQ119" s="1016" t="s">
        <v>122</v>
      </c>
      <c r="DR119" s="1017"/>
      <c r="DS119" s="1017"/>
      <c r="DT119" s="1017"/>
      <c r="DU119" s="1018"/>
      <c r="DV119" s="1019" t="s">
        <v>442</v>
      </c>
      <c r="DW119" s="1020"/>
      <c r="DX119" s="1020"/>
      <c r="DY119" s="1020"/>
      <c r="DZ119" s="1021"/>
    </row>
    <row r="120" spans="1:130" s="226" customFormat="1" ht="26.25" customHeight="1">
      <c r="A120" s="1092"/>
      <c r="B120" s="979"/>
      <c r="C120" s="949" t="s">
        <v>444</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442</v>
      </c>
      <c r="AB120" s="992"/>
      <c r="AC120" s="992"/>
      <c r="AD120" s="992"/>
      <c r="AE120" s="993"/>
      <c r="AF120" s="994" t="s">
        <v>442</v>
      </c>
      <c r="AG120" s="992"/>
      <c r="AH120" s="992"/>
      <c r="AI120" s="992"/>
      <c r="AJ120" s="993"/>
      <c r="AK120" s="994" t="s">
        <v>440</v>
      </c>
      <c r="AL120" s="992"/>
      <c r="AM120" s="992"/>
      <c r="AN120" s="992"/>
      <c r="AO120" s="993"/>
      <c r="AP120" s="995" t="s">
        <v>122</v>
      </c>
      <c r="AQ120" s="996"/>
      <c r="AR120" s="996"/>
      <c r="AS120" s="996"/>
      <c r="AT120" s="997"/>
      <c r="AU120" s="1022" t="s">
        <v>469</v>
      </c>
      <c r="AV120" s="1023"/>
      <c r="AW120" s="1023"/>
      <c r="AX120" s="1023"/>
      <c r="AY120" s="1024"/>
      <c r="AZ120" s="973" t="s">
        <v>470</v>
      </c>
      <c r="BA120" s="922"/>
      <c r="BB120" s="922"/>
      <c r="BC120" s="922"/>
      <c r="BD120" s="922"/>
      <c r="BE120" s="922"/>
      <c r="BF120" s="922"/>
      <c r="BG120" s="922"/>
      <c r="BH120" s="922"/>
      <c r="BI120" s="922"/>
      <c r="BJ120" s="922"/>
      <c r="BK120" s="922"/>
      <c r="BL120" s="922"/>
      <c r="BM120" s="922"/>
      <c r="BN120" s="922"/>
      <c r="BO120" s="922"/>
      <c r="BP120" s="923"/>
      <c r="BQ120" s="959">
        <v>33001407</v>
      </c>
      <c r="BR120" s="960"/>
      <c r="BS120" s="960"/>
      <c r="BT120" s="960"/>
      <c r="BU120" s="960"/>
      <c r="BV120" s="960">
        <v>31126111</v>
      </c>
      <c r="BW120" s="960"/>
      <c r="BX120" s="960"/>
      <c r="BY120" s="960"/>
      <c r="BZ120" s="960"/>
      <c r="CA120" s="960">
        <v>31295578</v>
      </c>
      <c r="CB120" s="960"/>
      <c r="CC120" s="960"/>
      <c r="CD120" s="960"/>
      <c r="CE120" s="960"/>
      <c r="CF120" s="974">
        <v>41.8</v>
      </c>
      <c r="CG120" s="975"/>
      <c r="CH120" s="975"/>
      <c r="CI120" s="975"/>
      <c r="CJ120" s="975"/>
      <c r="CK120" s="1040" t="s">
        <v>471</v>
      </c>
      <c r="CL120" s="1041"/>
      <c r="CM120" s="1041"/>
      <c r="CN120" s="1041"/>
      <c r="CO120" s="1042"/>
      <c r="CP120" s="1048" t="s">
        <v>472</v>
      </c>
      <c r="CQ120" s="1049"/>
      <c r="CR120" s="1049"/>
      <c r="CS120" s="1049"/>
      <c r="CT120" s="1049"/>
      <c r="CU120" s="1049"/>
      <c r="CV120" s="1049"/>
      <c r="CW120" s="1049"/>
      <c r="CX120" s="1049"/>
      <c r="CY120" s="1049"/>
      <c r="CZ120" s="1049"/>
      <c r="DA120" s="1049"/>
      <c r="DB120" s="1049"/>
      <c r="DC120" s="1049"/>
      <c r="DD120" s="1049"/>
      <c r="DE120" s="1049"/>
      <c r="DF120" s="1050"/>
      <c r="DG120" s="959">
        <v>40437214</v>
      </c>
      <c r="DH120" s="960"/>
      <c r="DI120" s="960"/>
      <c r="DJ120" s="960"/>
      <c r="DK120" s="960"/>
      <c r="DL120" s="960">
        <v>37124366</v>
      </c>
      <c r="DM120" s="960"/>
      <c r="DN120" s="960"/>
      <c r="DO120" s="960"/>
      <c r="DP120" s="960"/>
      <c r="DQ120" s="960">
        <v>34057939</v>
      </c>
      <c r="DR120" s="960"/>
      <c r="DS120" s="960"/>
      <c r="DT120" s="960"/>
      <c r="DU120" s="960"/>
      <c r="DV120" s="961">
        <v>45.5</v>
      </c>
      <c r="DW120" s="961"/>
      <c r="DX120" s="961"/>
      <c r="DY120" s="961"/>
      <c r="DZ120" s="962"/>
    </row>
    <row r="121" spans="1:130" s="226" customFormat="1" ht="26.25" customHeight="1">
      <c r="A121" s="1092"/>
      <c r="B121" s="979"/>
      <c r="C121" s="1000" t="s">
        <v>473</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v>47529</v>
      </c>
      <c r="AB121" s="992"/>
      <c r="AC121" s="992"/>
      <c r="AD121" s="992"/>
      <c r="AE121" s="993"/>
      <c r="AF121" s="994">
        <v>47529</v>
      </c>
      <c r="AG121" s="992"/>
      <c r="AH121" s="992"/>
      <c r="AI121" s="992"/>
      <c r="AJ121" s="993"/>
      <c r="AK121" s="994">
        <v>57449</v>
      </c>
      <c r="AL121" s="992"/>
      <c r="AM121" s="992"/>
      <c r="AN121" s="992"/>
      <c r="AO121" s="993"/>
      <c r="AP121" s="995">
        <v>0.1</v>
      </c>
      <c r="AQ121" s="996"/>
      <c r="AR121" s="996"/>
      <c r="AS121" s="996"/>
      <c r="AT121" s="997"/>
      <c r="AU121" s="1025"/>
      <c r="AV121" s="1026"/>
      <c r="AW121" s="1026"/>
      <c r="AX121" s="1026"/>
      <c r="AY121" s="1027"/>
      <c r="AZ121" s="982" t="s">
        <v>474</v>
      </c>
      <c r="BA121" s="983"/>
      <c r="BB121" s="983"/>
      <c r="BC121" s="983"/>
      <c r="BD121" s="983"/>
      <c r="BE121" s="983"/>
      <c r="BF121" s="983"/>
      <c r="BG121" s="983"/>
      <c r="BH121" s="983"/>
      <c r="BI121" s="983"/>
      <c r="BJ121" s="983"/>
      <c r="BK121" s="983"/>
      <c r="BL121" s="983"/>
      <c r="BM121" s="983"/>
      <c r="BN121" s="983"/>
      <c r="BO121" s="983"/>
      <c r="BP121" s="984"/>
      <c r="BQ121" s="952">
        <v>26285571</v>
      </c>
      <c r="BR121" s="953"/>
      <c r="BS121" s="953"/>
      <c r="BT121" s="953"/>
      <c r="BU121" s="953"/>
      <c r="BV121" s="953">
        <v>25052910</v>
      </c>
      <c r="BW121" s="953"/>
      <c r="BX121" s="953"/>
      <c r="BY121" s="953"/>
      <c r="BZ121" s="953"/>
      <c r="CA121" s="953">
        <v>24472984</v>
      </c>
      <c r="CB121" s="953"/>
      <c r="CC121" s="953"/>
      <c r="CD121" s="953"/>
      <c r="CE121" s="953"/>
      <c r="CF121" s="947">
        <v>32.700000000000003</v>
      </c>
      <c r="CG121" s="948"/>
      <c r="CH121" s="948"/>
      <c r="CI121" s="948"/>
      <c r="CJ121" s="948"/>
      <c r="CK121" s="1043"/>
      <c r="CL121" s="1044"/>
      <c r="CM121" s="1044"/>
      <c r="CN121" s="1044"/>
      <c r="CO121" s="1045"/>
      <c r="CP121" s="1053" t="s">
        <v>404</v>
      </c>
      <c r="CQ121" s="1054"/>
      <c r="CR121" s="1054"/>
      <c r="CS121" s="1054"/>
      <c r="CT121" s="1054"/>
      <c r="CU121" s="1054"/>
      <c r="CV121" s="1054"/>
      <c r="CW121" s="1054"/>
      <c r="CX121" s="1054"/>
      <c r="CY121" s="1054"/>
      <c r="CZ121" s="1054"/>
      <c r="DA121" s="1054"/>
      <c r="DB121" s="1054"/>
      <c r="DC121" s="1054"/>
      <c r="DD121" s="1054"/>
      <c r="DE121" s="1054"/>
      <c r="DF121" s="1055"/>
      <c r="DG121" s="952">
        <v>4725615</v>
      </c>
      <c r="DH121" s="953"/>
      <c r="DI121" s="953"/>
      <c r="DJ121" s="953"/>
      <c r="DK121" s="953"/>
      <c r="DL121" s="953">
        <v>4312819</v>
      </c>
      <c r="DM121" s="953"/>
      <c r="DN121" s="953"/>
      <c r="DO121" s="953"/>
      <c r="DP121" s="953"/>
      <c r="DQ121" s="953">
        <v>3881340</v>
      </c>
      <c r="DR121" s="953"/>
      <c r="DS121" s="953"/>
      <c r="DT121" s="953"/>
      <c r="DU121" s="953"/>
      <c r="DV121" s="954">
        <v>5.2</v>
      </c>
      <c r="DW121" s="954"/>
      <c r="DX121" s="954"/>
      <c r="DY121" s="954"/>
      <c r="DZ121" s="955"/>
    </row>
    <row r="122" spans="1:130" s="226" customFormat="1" ht="26.25" customHeight="1">
      <c r="A122" s="1092"/>
      <c r="B122" s="979"/>
      <c r="C122" s="949" t="s">
        <v>454</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122</v>
      </c>
      <c r="AB122" s="992"/>
      <c r="AC122" s="992"/>
      <c r="AD122" s="992"/>
      <c r="AE122" s="993"/>
      <c r="AF122" s="994" t="s">
        <v>122</v>
      </c>
      <c r="AG122" s="992"/>
      <c r="AH122" s="992"/>
      <c r="AI122" s="992"/>
      <c r="AJ122" s="993"/>
      <c r="AK122" s="994" t="s">
        <v>122</v>
      </c>
      <c r="AL122" s="992"/>
      <c r="AM122" s="992"/>
      <c r="AN122" s="992"/>
      <c r="AO122" s="993"/>
      <c r="AP122" s="995" t="s">
        <v>122</v>
      </c>
      <c r="AQ122" s="996"/>
      <c r="AR122" s="996"/>
      <c r="AS122" s="996"/>
      <c r="AT122" s="997"/>
      <c r="AU122" s="1025"/>
      <c r="AV122" s="1026"/>
      <c r="AW122" s="1026"/>
      <c r="AX122" s="1026"/>
      <c r="AY122" s="1027"/>
      <c r="AZ122" s="1007" t="s">
        <v>475</v>
      </c>
      <c r="BA122" s="998"/>
      <c r="BB122" s="998"/>
      <c r="BC122" s="998"/>
      <c r="BD122" s="998"/>
      <c r="BE122" s="998"/>
      <c r="BF122" s="998"/>
      <c r="BG122" s="998"/>
      <c r="BH122" s="998"/>
      <c r="BI122" s="998"/>
      <c r="BJ122" s="998"/>
      <c r="BK122" s="998"/>
      <c r="BL122" s="998"/>
      <c r="BM122" s="998"/>
      <c r="BN122" s="998"/>
      <c r="BO122" s="998"/>
      <c r="BP122" s="999"/>
      <c r="BQ122" s="1030">
        <v>158893069</v>
      </c>
      <c r="BR122" s="1031"/>
      <c r="BS122" s="1031"/>
      <c r="BT122" s="1031"/>
      <c r="BU122" s="1031"/>
      <c r="BV122" s="1031">
        <v>154963793</v>
      </c>
      <c r="BW122" s="1031"/>
      <c r="BX122" s="1031"/>
      <c r="BY122" s="1031"/>
      <c r="BZ122" s="1031"/>
      <c r="CA122" s="1031">
        <v>148674568</v>
      </c>
      <c r="CB122" s="1031"/>
      <c r="CC122" s="1031"/>
      <c r="CD122" s="1031"/>
      <c r="CE122" s="1031"/>
      <c r="CF122" s="1051">
        <v>198.6</v>
      </c>
      <c r="CG122" s="1052"/>
      <c r="CH122" s="1052"/>
      <c r="CI122" s="1052"/>
      <c r="CJ122" s="1052"/>
      <c r="CK122" s="1043"/>
      <c r="CL122" s="1044"/>
      <c r="CM122" s="1044"/>
      <c r="CN122" s="1044"/>
      <c r="CO122" s="1045"/>
      <c r="CP122" s="1053" t="s">
        <v>476</v>
      </c>
      <c r="CQ122" s="1054"/>
      <c r="CR122" s="1054"/>
      <c r="CS122" s="1054"/>
      <c r="CT122" s="1054"/>
      <c r="CU122" s="1054"/>
      <c r="CV122" s="1054"/>
      <c r="CW122" s="1054"/>
      <c r="CX122" s="1054"/>
      <c r="CY122" s="1054"/>
      <c r="CZ122" s="1054"/>
      <c r="DA122" s="1054"/>
      <c r="DB122" s="1054"/>
      <c r="DC122" s="1054"/>
      <c r="DD122" s="1054"/>
      <c r="DE122" s="1054"/>
      <c r="DF122" s="1055"/>
      <c r="DG122" s="952">
        <v>619826</v>
      </c>
      <c r="DH122" s="953"/>
      <c r="DI122" s="953"/>
      <c r="DJ122" s="953"/>
      <c r="DK122" s="953"/>
      <c r="DL122" s="953">
        <v>655281</v>
      </c>
      <c r="DM122" s="953"/>
      <c r="DN122" s="953"/>
      <c r="DO122" s="953"/>
      <c r="DP122" s="953"/>
      <c r="DQ122" s="953">
        <v>784813</v>
      </c>
      <c r="DR122" s="953"/>
      <c r="DS122" s="953"/>
      <c r="DT122" s="953"/>
      <c r="DU122" s="953"/>
      <c r="DV122" s="954">
        <v>1</v>
      </c>
      <c r="DW122" s="954"/>
      <c r="DX122" s="954"/>
      <c r="DY122" s="954"/>
      <c r="DZ122" s="955"/>
    </row>
    <row r="123" spans="1:130" s="226" customFormat="1" ht="26.25" customHeight="1">
      <c r="A123" s="1092"/>
      <c r="B123" s="979"/>
      <c r="C123" s="949" t="s">
        <v>461</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440</v>
      </c>
      <c r="AB123" s="992"/>
      <c r="AC123" s="992"/>
      <c r="AD123" s="992"/>
      <c r="AE123" s="993"/>
      <c r="AF123" s="994" t="s">
        <v>440</v>
      </c>
      <c r="AG123" s="992"/>
      <c r="AH123" s="992"/>
      <c r="AI123" s="992"/>
      <c r="AJ123" s="993"/>
      <c r="AK123" s="994" t="s">
        <v>440</v>
      </c>
      <c r="AL123" s="992"/>
      <c r="AM123" s="992"/>
      <c r="AN123" s="992"/>
      <c r="AO123" s="993"/>
      <c r="AP123" s="995" t="s">
        <v>460</v>
      </c>
      <c r="AQ123" s="996"/>
      <c r="AR123" s="996"/>
      <c r="AS123" s="996"/>
      <c r="AT123" s="997"/>
      <c r="AU123" s="1028"/>
      <c r="AV123" s="1029"/>
      <c r="AW123" s="1029"/>
      <c r="AX123" s="1029"/>
      <c r="AY123" s="1029"/>
      <c r="AZ123" s="257" t="s">
        <v>180</v>
      </c>
      <c r="BA123" s="257"/>
      <c r="BB123" s="257"/>
      <c r="BC123" s="257"/>
      <c r="BD123" s="257"/>
      <c r="BE123" s="257"/>
      <c r="BF123" s="257"/>
      <c r="BG123" s="257"/>
      <c r="BH123" s="257"/>
      <c r="BI123" s="257"/>
      <c r="BJ123" s="257"/>
      <c r="BK123" s="257"/>
      <c r="BL123" s="257"/>
      <c r="BM123" s="257"/>
      <c r="BN123" s="257"/>
      <c r="BO123" s="1008" t="s">
        <v>477</v>
      </c>
      <c r="BP123" s="1039"/>
      <c r="BQ123" s="1098">
        <v>218180047</v>
      </c>
      <c r="BR123" s="1099"/>
      <c r="BS123" s="1099"/>
      <c r="BT123" s="1099"/>
      <c r="BU123" s="1099"/>
      <c r="BV123" s="1099">
        <v>211142814</v>
      </c>
      <c r="BW123" s="1099"/>
      <c r="BX123" s="1099"/>
      <c r="BY123" s="1099"/>
      <c r="BZ123" s="1099"/>
      <c r="CA123" s="1099">
        <v>204443130</v>
      </c>
      <c r="CB123" s="1099"/>
      <c r="CC123" s="1099"/>
      <c r="CD123" s="1099"/>
      <c r="CE123" s="1099"/>
      <c r="CF123" s="1032"/>
      <c r="CG123" s="1033"/>
      <c r="CH123" s="1033"/>
      <c r="CI123" s="1033"/>
      <c r="CJ123" s="1034"/>
      <c r="CK123" s="1043"/>
      <c r="CL123" s="1044"/>
      <c r="CM123" s="1044"/>
      <c r="CN123" s="1044"/>
      <c r="CO123" s="1045"/>
      <c r="CP123" s="1053" t="s">
        <v>478</v>
      </c>
      <c r="CQ123" s="1054"/>
      <c r="CR123" s="1054"/>
      <c r="CS123" s="1054"/>
      <c r="CT123" s="1054"/>
      <c r="CU123" s="1054"/>
      <c r="CV123" s="1054"/>
      <c r="CW123" s="1054"/>
      <c r="CX123" s="1054"/>
      <c r="CY123" s="1054"/>
      <c r="CZ123" s="1054"/>
      <c r="DA123" s="1054"/>
      <c r="DB123" s="1054"/>
      <c r="DC123" s="1054"/>
      <c r="DD123" s="1054"/>
      <c r="DE123" s="1054"/>
      <c r="DF123" s="1055"/>
      <c r="DG123" s="991">
        <v>640741</v>
      </c>
      <c r="DH123" s="992"/>
      <c r="DI123" s="992"/>
      <c r="DJ123" s="992"/>
      <c r="DK123" s="993"/>
      <c r="DL123" s="994">
        <v>601573</v>
      </c>
      <c r="DM123" s="992"/>
      <c r="DN123" s="992"/>
      <c r="DO123" s="992"/>
      <c r="DP123" s="993"/>
      <c r="DQ123" s="994">
        <v>642920</v>
      </c>
      <c r="DR123" s="992"/>
      <c r="DS123" s="992"/>
      <c r="DT123" s="992"/>
      <c r="DU123" s="993"/>
      <c r="DV123" s="995">
        <v>0.9</v>
      </c>
      <c r="DW123" s="996"/>
      <c r="DX123" s="996"/>
      <c r="DY123" s="996"/>
      <c r="DZ123" s="997"/>
    </row>
    <row r="124" spans="1:130" s="226" customFormat="1" ht="26.25" customHeight="1" thickBot="1">
      <c r="A124" s="1092"/>
      <c r="B124" s="979"/>
      <c r="C124" s="949" t="s">
        <v>464</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122</v>
      </c>
      <c r="AB124" s="992"/>
      <c r="AC124" s="992"/>
      <c r="AD124" s="992"/>
      <c r="AE124" s="993"/>
      <c r="AF124" s="994" t="s">
        <v>440</v>
      </c>
      <c r="AG124" s="992"/>
      <c r="AH124" s="992"/>
      <c r="AI124" s="992"/>
      <c r="AJ124" s="993"/>
      <c r="AK124" s="994" t="s">
        <v>440</v>
      </c>
      <c r="AL124" s="992"/>
      <c r="AM124" s="992"/>
      <c r="AN124" s="992"/>
      <c r="AO124" s="993"/>
      <c r="AP124" s="995" t="s">
        <v>442</v>
      </c>
      <c r="AQ124" s="996"/>
      <c r="AR124" s="996"/>
      <c r="AS124" s="996"/>
      <c r="AT124" s="997"/>
      <c r="AU124" s="1094" t="s">
        <v>479</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59</v>
      </c>
      <c r="BR124" s="1061"/>
      <c r="BS124" s="1061"/>
      <c r="BT124" s="1061"/>
      <c r="BU124" s="1061"/>
      <c r="BV124" s="1061">
        <v>55.9</v>
      </c>
      <c r="BW124" s="1061"/>
      <c r="BX124" s="1061"/>
      <c r="BY124" s="1061"/>
      <c r="BZ124" s="1061"/>
      <c r="CA124" s="1061">
        <v>51.7</v>
      </c>
      <c r="CB124" s="1061"/>
      <c r="CC124" s="1061"/>
      <c r="CD124" s="1061"/>
      <c r="CE124" s="1061"/>
      <c r="CF124" s="1062"/>
      <c r="CG124" s="1063"/>
      <c r="CH124" s="1063"/>
      <c r="CI124" s="1063"/>
      <c r="CJ124" s="1064"/>
      <c r="CK124" s="1046"/>
      <c r="CL124" s="1046"/>
      <c r="CM124" s="1046"/>
      <c r="CN124" s="1046"/>
      <c r="CO124" s="1047"/>
      <c r="CP124" s="1053" t="s">
        <v>480</v>
      </c>
      <c r="CQ124" s="1054"/>
      <c r="CR124" s="1054"/>
      <c r="CS124" s="1054"/>
      <c r="CT124" s="1054"/>
      <c r="CU124" s="1054"/>
      <c r="CV124" s="1054"/>
      <c r="CW124" s="1054"/>
      <c r="CX124" s="1054"/>
      <c r="CY124" s="1054"/>
      <c r="CZ124" s="1054"/>
      <c r="DA124" s="1054"/>
      <c r="DB124" s="1054"/>
      <c r="DC124" s="1054"/>
      <c r="DD124" s="1054"/>
      <c r="DE124" s="1054"/>
      <c r="DF124" s="1055"/>
      <c r="DG124" s="1038">
        <v>2449214</v>
      </c>
      <c r="DH124" s="1017"/>
      <c r="DI124" s="1017"/>
      <c r="DJ124" s="1017"/>
      <c r="DK124" s="1018"/>
      <c r="DL124" s="1016">
        <v>1788945</v>
      </c>
      <c r="DM124" s="1017"/>
      <c r="DN124" s="1017"/>
      <c r="DO124" s="1017"/>
      <c r="DP124" s="1018"/>
      <c r="DQ124" s="1016">
        <v>985577</v>
      </c>
      <c r="DR124" s="1017"/>
      <c r="DS124" s="1017"/>
      <c r="DT124" s="1017"/>
      <c r="DU124" s="1018"/>
      <c r="DV124" s="1019">
        <v>1.3</v>
      </c>
      <c r="DW124" s="1020"/>
      <c r="DX124" s="1020"/>
      <c r="DY124" s="1020"/>
      <c r="DZ124" s="1021"/>
    </row>
    <row r="125" spans="1:130" s="226" customFormat="1" ht="26.25" customHeight="1">
      <c r="A125" s="1092"/>
      <c r="B125" s="979"/>
      <c r="C125" s="949" t="s">
        <v>466</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442</v>
      </c>
      <c r="AB125" s="992"/>
      <c r="AC125" s="992"/>
      <c r="AD125" s="992"/>
      <c r="AE125" s="993"/>
      <c r="AF125" s="994" t="s">
        <v>122</v>
      </c>
      <c r="AG125" s="992"/>
      <c r="AH125" s="992"/>
      <c r="AI125" s="992"/>
      <c r="AJ125" s="993"/>
      <c r="AK125" s="994" t="s">
        <v>122</v>
      </c>
      <c r="AL125" s="992"/>
      <c r="AM125" s="992"/>
      <c r="AN125" s="992"/>
      <c r="AO125" s="993"/>
      <c r="AP125" s="995" t="s">
        <v>442</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481</v>
      </c>
      <c r="CL125" s="1041"/>
      <c r="CM125" s="1041"/>
      <c r="CN125" s="1041"/>
      <c r="CO125" s="1042"/>
      <c r="CP125" s="973" t="s">
        <v>482</v>
      </c>
      <c r="CQ125" s="922"/>
      <c r="CR125" s="922"/>
      <c r="CS125" s="922"/>
      <c r="CT125" s="922"/>
      <c r="CU125" s="922"/>
      <c r="CV125" s="922"/>
      <c r="CW125" s="922"/>
      <c r="CX125" s="922"/>
      <c r="CY125" s="922"/>
      <c r="CZ125" s="922"/>
      <c r="DA125" s="922"/>
      <c r="DB125" s="922"/>
      <c r="DC125" s="922"/>
      <c r="DD125" s="922"/>
      <c r="DE125" s="922"/>
      <c r="DF125" s="923"/>
      <c r="DG125" s="959" t="s">
        <v>122</v>
      </c>
      <c r="DH125" s="960"/>
      <c r="DI125" s="960"/>
      <c r="DJ125" s="960"/>
      <c r="DK125" s="960"/>
      <c r="DL125" s="960" t="s">
        <v>442</v>
      </c>
      <c r="DM125" s="960"/>
      <c r="DN125" s="960"/>
      <c r="DO125" s="960"/>
      <c r="DP125" s="960"/>
      <c r="DQ125" s="960" t="s">
        <v>122</v>
      </c>
      <c r="DR125" s="960"/>
      <c r="DS125" s="960"/>
      <c r="DT125" s="960"/>
      <c r="DU125" s="960"/>
      <c r="DV125" s="961" t="s">
        <v>442</v>
      </c>
      <c r="DW125" s="961"/>
      <c r="DX125" s="961"/>
      <c r="DY125" s="961"/>
      <c r="DZ125" s="962"/>
    </row>
    <row r="126" spans="1:130" s="226" customFormat="1" ht="26.25" customHeight="1" thickBot="1">
      <c r="A126" s="1092"/>
      <c r="B126" s="979"/>
      <c r="C126" s="949" t="s">
        <v>468</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2128</v>
      </c>
      <c r="AB126" s="992"/>
      <c r="AC126" s="992"/>
      <c r="AD126" s="992"/>
      <c r="AE126" s="993"/>
      <c r="AF126" s="994" t="s">
        <v>442</v>
      </c>
      <c r="AG126" s="992"/>
      <c r="AH126" s="992"/>
      <c r="AI126" s="992"/>
      <c r="AJ126" s="993"/>
      <c r="AK126" s="994" t="s">
        <v>122</v>
      </c>
      <c r="AL126" s="992"/>
      <c r="AM126" s="992"/>
      <c r="AN126" s="992"/>
      <c r="AO126" s="993"/>
      <c r="AP126" s="995" t="s">
        <v>122</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483</v>
      </c>
      <c r="CQ126" s="983"/>
      <c r="CR126" s="983"/>
      <c r="CS126" s="983"/>
      <c r="CT126" s="983"/>
      <c r="CU126" s="983"/>
      <c r="CV126" s="983"/>
      <c r="CW126" s="983"/>
      <c r="CX126" s="983"/>
      <c r="CY126" s="983"/>
      <c r="CZ126" s="983"/>
      <c r="DA126" s="983"/>
      <c r="DB126" s="983"/>
      <c r="DC126" s="983"/>
      <c r="DD126" s="983"/>
      <c r="DE126" s="983"/>
      <c r="DF126" s="984"/>
      <c r="DG126" s="952" t="s">
        <v>122</v>
      </c>
      <c r="DH126" s="953"/>
      <c r="DI126" s="953"/>
      <c r="DJ126" s="953"/>
      <c r="DK126" s="953"/>
      <c r="DL126" s="953" t="s">
        <v>442</v>
      </c>
      <c r="DM126" s="953"/>
      <c r="DN126" s="953"/>
      <c r="DO126" s="953"/>
      <c r="DP126" s="953"/>
      <c r="DQ126" s="953" t="s">
        <v>122</v>
      </c>
      <c r="DR126" s="953"/>
      <c r="DS126" s="953"/>
      <c r="DT126" s="953"/>
      <c r="DU126" s="953"/>
      <c r="DV126" s="954" t="s">
        <v>122</v>
      </c>
      <c r="DW126" s="954"/>
      <c r="DX126" s="954"/>
      <c r="DY126" s="954"/>
      <c r="DZ126" s="955"/>
    </row>
    <row r="127" spans="1:130" s="226" customFormat="1" ht="26.25" customHeight="1">
      <c r="A127" s="1093"/>
      <c r="B127" s="981"/>
      <c r="C127" s="1035" t="s">
        <v>484</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9430</v>
      </c>
      <c r="AB127" s="992"/>
      <c r="AC127" s="992"/>
      <c r="AD127" s="992"/>
      <c r="AE127" s="993"/>
      <c r="AF127" s="994">
        <v>5709</v>
      </c>
      <c r="AG127" s="992"/>
      <c r="AH127" s="992"/>
      <c r="AI127" s="992"/>
      <c r="AJ127" s="993"/>
      <c r="AK127" s="994">
        <v>3650</v>
      </c>
      <c r="AL127" s="992"/>
      <c r="AM127" s="992"/>
      <c r="AN127" s="992"/>
      <c r="AO127" s="993"/>
      <c r="AP127" s="995">
        <v>0</v>
      </c>
      <c r="AQ127" s="996"/>
      <c r="AR127" s="996"/>
      <c r="AS127" s="996"/>
      <c r="AT127" s="997"/>
      <c r="AU127" s="262"/>
      <c r="AV127" s="262"/>
      <c r="AW127" s="262"/>
      <c r="AX127" s="1065" t="s">
        <v>485</v>
      </c>
      <c r="AY127" s="1066"/>
      <c r="AZ127" s="1066"/>
      <c r="BA127" s="1066"/>
      <c r="BB127" s="1066"/>
      <c r="BC127" s="1066"/>
      <c r="BD127" s="1066"/>
      <c r="BE127" s="1067"/>
      <c r="BF127" s="1068" t="s">
        <v>486</v>
      </c>
      <c r="BG127" s="1066"/>
      <c r="BH127" s="1066"/>
      <c r="BI127" s="1066"/>
      <c r="BJ127" s="1066"/>
      <c r="BK127" s="1066"/>
      <c r="BL127" s="1067"/>
      <c r="BM127" s="1068" t="s">
        <v>487</v>
      </c>
      <c r="BN127" s="1066"/>
      <c r="BO127" s="1066"/>
      <c r="BP127" s="1066"/>
      <c r="BQ127" s="1066"/>
      <c r="BR127" s="1066"/>
      <c r="BS127" s="1067"/>
      <c r="BT127" s="1068" t="s">
        <v>488</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489</v>
      </c>
      <c r="CQ127" s="983"/>
      <c r="CR127" s="983"/>
      <c r="CS127" s="983"/>
      <c r="CT127" s="983"/>
      <c r="CU127" s="983"/>
      <c r="CV127" s="983"/>
      <c r="CW127" s="983"/>
      <c r="CX127" s="983"/>
      <c r="CY127" s="983"/>
      <c r="CZ127" s="983"/>
      <c r="DA127" s="983"/>
      <c r="DB127" s="983"/>
      <c r="DC127" s="983"/>
      <c r="DD127" s="983"/>
      <c r="DE127" s="983"/>
      <c r="DF127" s="984"/>
      <c r="DG127" s="952" t="s">
        <v>440</v>
      </c>
      <c r="DH127" s="953"/>
      <c r="DI127" s="953"/>
      <c r="DJ127" s="953"/>
      <c r="DK127" s="953"/>
      <c r="DL127" s="953" t="s">
        <v>122</v>
      </c>
      <c r="DM127" s="953"/>
      <c r="DN127" s="953"/>
      <c r="DO127" s="953"/>
      <c r="DP127" s="953"/>
      <c r="DQ127" s="953" t="s">
        <v>122</v>
      </c>
      <c r="DR127" s="953"/>
      <c r="DS127" s="953"/>
      <c r="DT127" s="953"/>
      <c r="DU127" s="953"/>
      <c r="DV127" s="954" t="s">
        <v>440</v>
      </c>
      <c r="DW127" s="954"/>
      <c r="DX127" s="954"/>
      <c r="DY127" s="954"/>
      <c r="DZ127" s="955"/>
    </row>
    <row r="128" spans="1:130" s="226" customFormat="1" ht="26.25" customHeight="1" thickBot="1">
      <c r="A128" s="1076" t="s">
        <v>490</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491</v>
      </c>
      <c r="X128" s="1078"/>
      <c r="Y128" s="1078"/>
      <c r="Z128" s="1079"/>
      <c r="AA128" s="1080">
        <v>2911105</v>
      </c>
      <c r="AB128" s="1081"/>
      <c r="AC128" s="1081"/>
      <c r="AD128" s="1081"/>
      <c r="AE128" s="1082"/>
      <c r="AF128" s="1083">
        <v>2969624</v>
      </c>
      <c r="AG128" s="1081"/>
      <c r="AH128" s="1081"/>
      <c r="AI128" s="1081"/>
      <c r="AJ128" s="1082"/>
      <c r="AK128" s="1083">
        <v>2932284</v>
      </c>
      <c r="AL128" s="1081"/>
      <c r="AM128" s="1081"/>
      <c r="AN128" s="1081"/>
      <c r="AO128" s="1082"/>
      <c r="AP128" s="1084"/>
      <c r="AQ128" s="1085"/>
      <c r="AR128" s="1085"/>
      <c r="AS128" s="1085"/>
      <c r="AT128" s="1086"/>
      <c r="AU128" s="262"/>
      <c r="AV128" s="262"/>
      <c r="AW128" s="262"/>
      <c r="AX128" s="921" t="s">
        <v>492</v>
      </c>
      <c r="AY128" s="922"/>
      <c r="AZ128" s="922"/>
      <c r="BA128" s="922"/>
      <c r="BB128" s="922"/>
      <c r="BC128" s="922"/>
      <c r="BD128" s="922"/>
      <c r="BE128" s="923"/>
      <c r="BF128" s="1087" t="s">
        <v>122</v>
      </c>
      <c r="BG128" s="1088"/>
      <c r="BH128" s="1088"/>
      <c r="BI128" s="1088"/>
      <c r="BJ128" s="1088"/>
      <c r="BK128" s="1088"/>
      <c r="BL128" s="1089"/>
      <c r="BM128" s="1087">
        <v>11.25</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493</v>
      </c>
      <c r="CQ128" s="1070"/>
      <c r="CR128" s="1070"/>
      <c r="CS128" s="1070"/>
      <c r="CT128" s="1070"/>
      <c r="CU128" s="1070"/>
      <c r="CV128" s="1070"/>
      <c r="CW128" s="1070"/>
      <c r="CX128" s="1070"/>
      <c r="CY128" s="1070"/>
      <c r="CZ128" s="1070"/>
      <c r="DA128" s="1070"/>
      <c r="DB128" s="1070"/>
      <c r="DC128" s="1070"/>
      <c r="DD128" s="1070"/>
      <c r="DE128" s="1070"/>
      <c r="DF128" s="1071"/>
      <c r="DG128" s="1072" t="s">
        <v>122</v>
      </c>
      <c r="DH128" s="1073"/>
      <c r="DI128" s="1073"/>
      <c r="DJ128" s="1073"/>
      <c r="DK128" s="1073"/>
      <c r="DL128" s="1073">
        <v>696893</v>
      </c>
      <c r="DM128" s="1073"/>
      <c r="DN128" s="1073"/>
      <c r="DO128" s="1073"/>
      <c r="DP128" s="1073"/>
      <c r="DQ128" s="1073">
        <v>696893</v>
      </c>
      <c r="DR128" s="1073"/>
      <c r="DS128" s="1073"/>
      <c r="DT128" s="1073"/>
      <c r="DU128" s="1073"/>
      <c r="DV128" s="1074">
        <v>0.9</v>
      </c>
      <c r="DW128" s="1074"/>
      <c r="DX128" s="1074"/>
      <c r="DY128" s="1074"/>
      <c r="DZ128" s="1075"/>
    </row>
    <row r="129" spans="1:131" s="226" customFormat="1" ht="26.25" customHeight="1">
      <c r="A129" s="963" t="s">
        <v>101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494</v>
      </c>
      <c r="X129" s="1107"/>
      <c r="Y129" s="1107"/>
      <c r="Z129" s="1108"/>
      <c r="AA129" s="991">
        <v>90161720</v>
      </c>
      <c r="AB129" s="992"/>
      <c r="AC129" s="992"/>
      <c r="AD129" s="992"/>
      <c r="AE129" s="993"/>
      <c r="AF129" s="994">
        <v>89575466</v>
      </c>
      <c r="AG129" s="992"/>
      <c r="AH129" s="992"/>
      <c r="AI129" s="992"/>
      <c r="AJ129" s="993"/>
      <c r="AK129" s="994">
        <v>90966540</v>
      </c>
      <c r="AL129" s="992"/>
      <c r="AM129" s="992"/>
      <c r="AN129" s="992"/>
      <c r="AO129" s="993"/>
      <c r="AP129" s="1109"/>
      <c r="AQ129" s="1110"/>
      <c r="AR129" s="1110"/>
      <c r="AS129" s="1110"/>
      <c r="AT129" s="1111"/>
      <c r="AU129" s="264"/>
      <c r="AV129" s="264"/>
      <c r="AW129" s="264"/>
      <c r="AX129" s="1100" t="s">
        <v>495</v>
      </c>
      <c r="AY129" s="983"/>
      <c r="AZ129" s="983"/>
      <c r="BA129" s="983"/>
      <c r="BB129" s="983"/>
      <c r="BC129" s="983"/>
      <c r="BD129" s="983"/>
      <c r="BE129" s="984"/>
      <c r="BF129" s="1101" t="s">
        <v>122</v>
      </c>
      <c r="BG129" s="1102"/>
      <c r="BH129" s="1102"/>
      <c r="BI129" s="1102"/>
      <c r="BJ129" s="1102"/>
      <c r="BK129" s="1102"/>
      <c r="BL129" s="1103"/>
      <c r="BM129" s="1101">
        <v>16.25</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3" t="s">
        <v>496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497</v>
      </c>
      <c r="X130" s="1107"/>
      <c r="Y130" s="1107"/>
      <c r="Z130" s="1108"/>
      <c r="AA130" s="991">
        <v>16425692</v>
      </c>
      <c r="AB130" s="992"/>
      <c r="AC130" s="992"/>
      <c r="AD130" s="992"/>
      <c r="AE130" s="993"/>
      <c r="AF130" s="994">
        <v>15180472</v>
      </c>
      <c r="AG130" s="992"/>
      <c r="AH130" s="992"/>
      <c r="AI130" s="992"/>
      <c r="AJ130" s="993"/>
      <c r="AK130" s="994">
        <v>16098579</v>
      </c>
      <c r="AL130" s="992"/>
      <c r="AM130" s="992"/>
      <c r="AN130" s="992"/>
      <c r="AO130" s="993"/>
      <c r="AP130" s="1109"/>
      <c r="AQ130" s="1110"/>
      <c r="AR130" s="1110"/>
      <c r="AS130" s="1110"/>
      <c r="AT130" s="1111"/>
      <c r="AU130" s="264"/>
      <c r="AV130" s="264"/>
      <c r="AW130" s="264"/>
      <c r="AX130" s="1100" t="s">
        <v>498</v>
      </c>
      <c r="AY130" s="983"/>
      <c r="AZ130" s="983"/>
      <c r="BA130" s="983"/>
      <c r="BB130" s="983"/>
      <c r="BC130" s="983"/>
      <c r="BD130" s="983"/>
      <c r="BE130" s="984"/>
      <c r="BF130" s="1137">
        <v>7.9</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499</v>
      </c>
      <c r="X131" s="1145"/>
      <c r="Y131" s="1145"/>
      <c r="Z131" s="1146"/>
      <c r="AA131" s="1038">
        <v>73736028</v>
      </c>
      <c r="AB131" s="1017"/>
      <c r="AC131" s="1017"/>
      <c r="AD131" s="1017"/>
      <c r="AE131" s="1018"/>
      <c r="AF131" s="1016">
        <v>74394994</v>
      </c>
      <c r="AG131" s="1017"/>
      <c r="AH131" s="1017"/>
      <c r="AI131" s="1017"/>
      <c r="AJ131" s="1018"/>
      <c r="AK131" s="1016">
        <v>74867961</v>
      </c>
      <c r="AL131" s="1017"/>
      <c r="AM131" s="1017"/>
      <c r="AN131" s="1017"/>
      <c r="AO131" s="1018"/>
      <c r="AP131" s="1147"/>
      <c r="AQ131" s="1148"/>
      <c r="AR131" s="1148"/>
      <c r="AS131" s="1148"/>
      <c r="AT131" s="1149"/>
      <c r="AU131" s="264"/>
      <c r="AV131" s="264"/>
      <c r="AW131" s="264"/>
      <c r="AX131" s="1119" t="s">
        <v>500</v>
      </c>
      <c r="AY131" s="1070"/>
      <c r="AZ131" s="1070"/>
      <c r="BA131" s="1070"/>
      <c r="BB131" s="1070"/>
      <c r="BC131" s="1070"/>
      <c r="BD131" s="1070"/>
      <c r="BE131" s="1071"/>
      <c r="BF131" s="1120">
        <v>51.7</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6" t="s">
        <v>501</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502</v>
      </c>
      <c r="W132" s="1130"/>
      <c r="X132" s="1130"/>
      <c r="Y132" s="1130"/>
      <c r="Z132" s="1131"/>
      <c r="AA132" s="1132">
        <v>8.2850667639999998</v>
      </c>
      <c r="AB132" s="1133"/>
      <c r="AC132" s="1133"/>
      <c r="AD132" s="1133"/>
      <c r="AE132" s="1134"/>
      <c r="AF132" s="1135">
        <v>9.2665724259999998</v>
      </c>
      <c r="AG132" s="1133"/>
      <c r="AH132" s="1133"/>
      <c r="AI132" s="1133"/>
      <c r="AJ132" s="1134"/>
      <c r="AK132" s="1135">
        <v>6.2057947589999998</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503</v>
      </c>
      <c r="W133" s="1113"/>
      <c r="X133" s="1113"/>
      <c r="Y133" s="1113"/>
      <c r="Z133" s="1114"/>
      <c r="AA133" s="1115">
        <v>8.6999999999999993</v>
      </c>
      <c r="AB133" s="1116"/>
      <c r="AC133" s="1116"/>
      <c r="AD133" s="1116"/>
      <c r="AE133" s="1117"/>
      <c r="AF133" s="1115">
        <v>8.8000000000000007</v>
      </c>
      <c r="AG133" s="1116"/>
      <c r="AH133" s="1116"/>
      <c r="AI133" s="1116"/>
      <c r="AJ133" s="1117"/>
      <c r="AK133" s="1115">
        <v>7.9</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9MN0G4MxwrHGU4ZR/LO5jDnnhAmOMwGDc50/Qc2f3TtJL1oAxYXjg3a737DJje+1dNTr048x9s1klHeaeKLQ==" saltValue="VNcIYkQA2nRxSReCKixJ8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JCIR4HJnUhmCTSGPjlmxiSVX9N1EX/7Wk53A2kebSx2c/ZZkNnlURsbl59xb/8YiBRF34PwIs9S9mVwTNmS3A==" saltValue="tlbnw45RlicTh3RJHCYs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7o+Mn+R0w7/Uo2WGwia72zhM+fQ2tXsolY1b9Lm8jIMhGNKBFBDAGWTfiDDqFs1nHNDgi1+Cio7ew363Hf3CQ==" saltValue="k2fb3AlNscp5QexEI6JK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512</v>
      </c>
      <c r="AL9" s="1156"/>
      <c r="AM9" s="1156"/>
      <c r="AN9" s="1157"/>
      <c r="AO9" s="292">
        <v>20526037</v>
      </c>
      <c r="AP9" s="292">
        <v>50805</v>
      </c>
      <c r="AQ9" s="293">
        <v>57800</v>
      </c>
      <c r="AR9" s="294">
        <v>-12.1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513</v>
      </c>
      <c r="AL10" s="1156"/>
      <c r="AM10" s="1156"/>
      <c r="AN10" s="1157"/>
      <c r="AO10" s="295">
        <v>622775</v>
      </c>
      <c r="AP10" s="295">
        <v>1541</v>
      </c>
      <c r="AQ10" s="296">
        <v>2573</v>
      </c>
      <c r="AR10" s="297">
        <v>-40.1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514</v>
      </c>
      <c r="AL11" s="1156"/>
      <c r="AM11" s="1156"/>
      <c r="AN11" s="1157"/>
      <c r="AO11" s="295">
        <v>51396</v>
      </c>
      <c r="AP11" s="295">
        <v>127</v>
      </c>
      <c r="AQ11" s="296">
        <v>1586</v>
      </c>
      <c r="AR11" s="297">
        <v>-92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515</v>
      </c>
      <c r="AL12" s="1156"/>
      <c r="AM12" s="1156"/>
      <c r="AN12" s="1157"/>
      <c r="AO12" s="295">
        <v>67863</v>
      </c>
      <c r="AP12" s="295">
        <v>168</v>
      </c>
      <c r="AQ12" s="296">
        <v>532</v>
      </c>
      <c r="AR12" s="297">
        <v>-68.400000000000006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516</v>
      </c>
      <c r="AL13" s="1156"/>
      <c r="AM13" s="1156"/>
      <c r="AN13" s="1157"/>
      <c r="AO13" s="295" t="s">
        <v>517</v>
      </c>
      <c r="AP13" s="295" t="s">
        <v>517</v>
      </c>
      <c r="AQ13" s="296">
        <v>18</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518</v>
      </c>
      <c r="AL14" s="1156"/>
      <c r="AM14" s="1156"/>
      <c r="AN14" s="1157"/>
      <c r="AO14" s="295">
        <v>805349</v>
      </c>
      <c r="AP14" s="295">
        <v>1993</v>
      </c>
      <c r="AQ14" s="296">
        <v>1833</v>
      </c>
      <c r="AR14" s="297">
        <v>8.6999999999999993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519</v>
      </c>
      <c r="AL15" s="1156"/>
      <c r="AM15" s="1156"/>
      <c r="AN15" s="1157"/>
      <c r="AO15" s="295">
        <v>170287</v>
      </c>
      <c r="AP15" s="295">
        <v>421</v>
      </c>
      <c r="AQ15" s="296">
        <v>1281</v>
      </c>
      <c r="AR15" s="297">
        <v>-67.099999999999994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520</v>
      </c>
      <c r="AL16" s="1159"/>
      <c r="AM16" s="1159"/>
      <c r="AN16" s="1160"/>
      <c r="AO16" s="295">
        <v>-1862432</v>
      </c>
      <c r="AP16" s="295">
        <v>-4610</v>
      </c>
      <c r="AQ16" s="296">
        <v>-4437</v>
      </c>
      <c r="AR16" s="297">
        <v>3.9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180</v>
      </c>
      <c r="AL17" s="1159"/>
      <c r="AM17" s="1159"/>
      <c r="AN17" s="1160"/>
      <c r="AO17" s="295">
        <v>20381275</v>
      </c>
      <c r="AP17" s="295">
        <v>50447</v>
      </c>
      <c r="AQ17" s="296">
        <v>61185</v>
      </c>
      <c r="AR17" s="297">
        <v>-17.600000000000001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525</v>
      </c>
      <c r="AL21" s="1151"/>
      <c r="AM21" s="1151"/>
      <c r="AN21" s="1152"/>
      <c r="AO21" s="307">
        <v>5.27</v>
      </c>
      <c r="AP21" s="308">
        <v>6.2</v>
      </c>
      <c r="AQ21" s="309">
        <v>-0.93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526</v>
      </c>
      <c r="AL22" s="1151"/>
      <c r="AM22" s="1151"/>
      <c r="AN22" s="1152"/>
      <c r="AO22" s="312">
        <v>100.1</v>
      </c>
      <c r="AP22" s="313">
        <v>100.2</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531</v>
      </c>
      <c r="AL32" s="1167"/>
      <c r="AM32" s="1167"/>
      <c r="AN32" s="1168"/>
      <c r="AO32" s="322">
        <v>20101325</v>
      </c>
      <c r="AP32" s="322">
        <v>49754</v>
      </c>
      <c r="AQ32" s="323">
        <v>37891</v>
      </c>
      <c r="AR32" s="324">
        <v>31.3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532</v>
      </c>
      <c r="AL33" s="1167"/>
      <c r="AM33" s="1167"/>
      <c r="AN33" s="1168"/>
      <c r="AO33" s="322" t="s">
        <v>517</v>
      </c>
      <c r="AP33" s="322" t="s">
        <v>517</v>
      </c>
      <c r="AQ33" s="323">
        <v>3</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533</v>
      </c>
      <c r="AL34" s="1167"/>
      <c r="AM34" s="1167"/>
      <c r="AN34" s="1168"/>
      <c r="AO34" s="322">
        <v>309843</v>
      </c>
      <c r="AP34" s="322">
        <v>767</v>
      </c>
      <c r="AQ34" s="323">
        <v>103</v>
      </c>
      <c r="AR34" s="324">
        <v>644.70000000000005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534</v>
      </c>
      <c r="AL35" s="1167"/>
      <c r="AM35" s="1167"/>
      <c r="AN35" s="1168"/>
      <c r="AO35" s="322">
        <v>3204286</v>
      </c>
      <c r="AP35" s="322">
        <v>7931</v>
      </c>
      <c r="AQ35" s="323">
        <v>9138</v>
      </c>
      <c r="AR35" s="324">
        <v>-13.2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535</v>
      </c>
      <c r="AL36" s="1167"/>
      <c r="AM36" s="1167"/>
      <c r="AN36" s="1168"/>
      <c r="AO36" s="322" t="s">
        <v>517</v>
      </c>
      <c r="AP36" s="322" t="s">
        <v>517</v>
      </c>
      <c r="AQ36" s="323">
        <v>348</v>
      </c>
      <c r="AR36" s="324" t="s">
        <v>517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536</v>
      </c>
      <c r="AL37" s="1167"/>
      <c r="AM37" s="1167"/>
      <c r="AN37" s="1168"/>
      <c r="AO37" s="322">
        <v>61099</v>
      </c>
      <c r="AP37" s="322">
        <v>151</v>
      </c>
      <c r="AQ37" s="323">
        <v>851</v>
      </c>
      <c r="AR37" s="324">
        <v>-82.3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537</v>
      </c>
      <c r="AL38" s="1170"/>
      <c r="AM38" s="1170"/>
      <c r="AN38" s="1171"/>
      <c r="AO38" s="325">
        <v>462</v>
      </c>
      <c r="AP38" s="325">
        <v>1</v>
      </c>
      <c r="AQ38" s="326">
        <v>1</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538</v>
      </c>
      <c r="AL39" s="1170"/>
      <c r="AM39" s="1170"/>
      <c r="AN39" s="1171"/>
      <c r="AO39" s="322">
        <v>-2932284</v>
      </c>
      <c r="AP39" s="322">
        <v>-7258</v>
      </c>
      <c r="AQ39" s="323">
        <v>-8418</v>
      </c>
      <c r="AR39" s="324">
        <v>-13.8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539</v>
      </c>
      <c r="AL40" s="1167"/>
      <c r="AM40" s="1167"/>
      <c r="AN40" s="1168"/>
      <c r="AO40" s="322">
        <v>-16098579</v>
      </c>
      <c r="AP40" s="322">
        <v>-39846</v>
      </c>
      <c r="AQ40" s="323">
        <v>-29250</v>
      </c>
      <c r="AR40" s="324">
        <v>36.200000000000003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293</v>
      </c>
      <c r="AL41" s="1173"/>
      <c r="AM41" s="1173"/>
      <c r="AN41" s="1174"/>
      <c r="AO41" s="322">
        <v>4646152</v>
      </c>
      <c r="AP41" s="322">
        <v>11500</v>
      </c>
      <c r="AQ41" s="323">
        <v>10666</v>
      </c>
      <c r="AR41" s="324">
        <v>7.8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507</v>
      </c>
      <c r="AN49" s="1163" t="s">
        <v>543</v>
      </c>
      <c r="AO49" s="1164"/>
      <c r="AP49" s="1164"/>
      <c r="AQ49" s="1164"/>
      <c r="AR49" s="116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17344909</v>
      </c>
      <c r="AN51" s="344">
        <v>42733</v>
      </c>
      <c r="AO51" s="345">
        <v>14.5</v>
      </c>
      <c r="AP51" s="346">
        <v>47677</v>
      </c>
      <c r="AQ51" s="347">
        <v>14.3</v>
      </c>
      <c r="AR51" s="348">
        <v>0.2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8350118</v>
      </c>
      <c r="AN52" s="352">
        <v>20572</v>
      </c>
      <c r="AO52" s="353">
        <v>16.399999999999999</v>
      </c>
      <c r="AP52" s="354">
        <v>23360</v>
      </c>
      <c r="AQ52" s="355">
        <v>2.7</v>
      </c>
      <c r="AR52" s="356">
        <v>13.7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16488538</v>
      </c>
      <c r="AN53" s="344">
        <v>40637</v>
      </c>
      <c r="AO53" s="345">
        <v>-4.9000000000000004</v>
      </c>
      <c r="AP53" s="346">
        <v>51613</v>
      </c>
      <c r="AQ53" s="347">
        <v>8.3000000000000007</v>
      </c>
      <c r="AR53" s="348">
        <v>-13.2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8281199</v>
      </c>
      <c r="AN54" s="352">
        <v>20410</v>
      </c>
      <c r="AO54" s="353">
        <v>-0.8</v>
      </c>
      <c r="AP54" s="354">
        <v>25872</v>
      </c>
      <c r="AQ54" s="355">
        <v>10.8</v>
      </c>
      <c r="AR54" s="356">
        <v>-11.6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15891785</v>
      </c>
      <c r="AN55" s="344">
        <v>39173</v>
      </c>
      <c r="AO55" s="345">
        <v>-3.6</v>
      </c>
      <c r="AP55" s="346">
        <v>50880</v>
      </c>
      <c r="AQ55" s="347">
        <v>-1.4</v>
      </c>
      <c r="AR55" s="348">
        <v>-2.2000000000000002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7500916</v>
      </c>
      <c r="AN56" s="352">
        <v>18490</v>
      </c>
      <c r="AO56" s="353">
        <v>-9.4</v>
      </c>
      <c r="AP56" s="354">
        <v>27819</v>
      </c>
      <c r="AQ56" s="355">
        <v>7.5</v>
      </c>
      <c r="AR56" s="356">
        <v>-16.899999999999999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16616995</v>
      </c>
      <c r="AN57" s="344">
        <v>41093</v>
      </c>
      <c r="AO57" s="345">
        <v>4.9000000000000004</v>
      </c>
      <c r="AP57" s="346">
        <v>46395</v>
      </c>
      <c r="AQ57" s="347">
        <v>-8.8000000000000007</v>
      </c>
      <c r="AR57" s="348">
        <v>13.7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8485869</v>
      </c>
      <c r="AN58" s="352">
        <v>20985</v>
      </c>
      <c r="AO58" s="353">
        <v>13.5</v>
      </c>
      <c r="AP58" s="354">
        <v>26304</v>
      </c>
      <c r="AQ58" s="355">
        <v>-5.4</v>
      </c>
      <c r="AR58" s="356">
        <v>18.899999999999999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14573840</v>
      </c>
      <c r="AN59" s="344">
        <v>36072</v>
      </c>
      <c r="AO59" s="345">
        <v>-12.2</v>
      </c>
      <c r="AP59" s="346">
        <v>48088</v>
      </c>
      <c r="AQ59" s="347">
        <v>3.6</v>
      </c>
      <c r="AR59" s="348">
        <v>-15.8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7334463</v>
      </c>
      <c r="AN60" s="352">
        <v>18154</v>
      </c>
      <c r="AO60" s="353">
        <v>-13.5</v>
      </c>
      <c r="AP60" s="354">
        <v>25183</v>
      </c>
      <c r="AQ60" s="355">
        <v>-4.3</v>
      </c>
      <c r="AR60" s="356">
        <v>-9.1999999999999993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16183213</v>
      </c>
      <c r="AN61" s="359">
        <v>39942</v>
      </c>
      <c r="AO61" s="360">
        <v>-0.3</v>
      </c>
      <c r="AP61" s="361">
        <v>48931</v>
      </c>
      <c r="AQ61" s="362">
        <v>3.2</v>
      </c>
      <c r="AR61" s="348">
        <v>-3.5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7990513</v>
      </c>
      <c r="AN62" s="352">
        <v>19722</v>
      </c>
      <c r="AO62" s="353">
        <v>1.2</v>
      </c>
      <c r="AP62" s="354">
        <v>25708</v>
      </c>
      <c r="AQ62" s="355">
        <v>2.2999999999999998</v>
      </c>
      <c r="AR62" s="356">
        <v>-1.1000000000000001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1SLVRLTnMiHeoQWlHeUTFrs9XT7uldr4aax359En9IH4W2VvW4BYpEsrpX2q/OK2ZU1Mbi1LVqlrYcot0C4pLQ==" saltValue="jv4jWlpAOpzb96m79W9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lxtFX+MAGCZNAA8q0LxgIGm2zvC3ed28WNyg7bNn+bpw6HqfbCbw0FAqTk7He5hOWKI58BBqYqx54RZjEb4ww==" saltValue="0DxRl13FEyK3sQzSK0Uw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1KLBL9udsRaQpz7Q8ECDjGw84soLbhXkYFXFZ9UMD4hoQQ1v1B9py2+BDVpvvlCK5cDEdmkHUz2dwY43VlSCQ==" saltValue="mmRS58RXi2ZVWTRnO/Lp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75" t="s">
        <v>3</v>
      </c>
      <c r="D47" s="1175"/>
      <c r="E47" s="1176"/>
      <c r="F47" s="11">
        <v>12.37</v>
      </c>
      <c r="G47" s="12">
        <v>10.67</v>
      </c>
      <c r="H47" s="12">
        <v>10.75</v>
      </c>
      <c r="I47" s="12">
        <v>10.6</v>
      </c>
      <c r="J47" s="13">
        <v>11.49</v>
      </c>
    </row>
    <row r="48" spans="2:10" ht="57.75" customHeight="1">
      <c r="B48" s="14"/>
      <c r="C48" s="1177" t="s">
        <v>4</v>
      </c>
      <c r="D48" s="1177"/>
      <c r="E48" s="1178"/>
      <c r="F48" s="15">
        <v>2.85</v>
      </c>
      <c r="G48" s="16">
        <v>3</v>
      </c>
      <c r="H48" s="16">
        <v>3.75</v>
      </c>
      <c r="I48" s="16">
        <v>3.28</v>
      </c>
      <c r="J48" s="17">
        <v>2.98</v>
      </c>
    </row>
    <row r="49" spans="2:10" ht="57.75" customHeight="1" thickBot="1">
      <c r="B49" s="18"/>
      <c r="C49" s="1179" t="s">
        <v>5</v>
      </c>
      <c r="D49" s="1179"/>
      <c r="E49" s="1180"/>
      <c r="F49" s="19">
        <v>0.99</v>
      </c>
      <c r="G49" s="20" t="s">
        <v>564</v>
      </c>
      <c r="H49" s="20" t="s">
        <v>565</v>
      </c>
      <c r="I49" s="20" t="s">
        <v>566</v>
      </c>
      <c r="J49" s="21" t="s">
        <v>567</v>
      </c>
    </row>
    <row r="50" spans="2:10" ht="13.5" customHeight="1"/>
    <row r="51" spans="2:10" ht="13.5" hidden="1" customHeight="1"/>
    <row r="52" spans="2:10" ht="13.5" hidden="1" customHeight="1"/>
    <row r="53" spans="2:10" ht="13.5" hidden="1" customHeight="1"/>
  </sheetData>
  <sheetProtection algorithmName="SHA-512" hashValue="vKnJZv2MmAJ+G8rp0uvuvLGFUv8rWRKiHDlcRaE9mufaz9tU2UFg+l4c0i8+/rxq4ZRxztNLGV+tlX+LVdIRbw==" saltValue="bu7iT4vDy3F0LJT5yC+G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2019-03-06T07:28:27Z</cp:lastPrinted>
  <dcterms:created xsi:type="dcterms:W3CDTF">2019-02-14T05:17:46Z</dcterms:created>
  <dcterms:modified xsi:type="dcterms:W3CDTF">2019-03-27T01:59:57Z</dcterms:modified>
</cp:coreProperties>
</file>