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<sst xmlns="http://schemas.openxmlformats.org/spreadsheetml/2006/main" xmlns:r="http://schemas.openxmlformats.org/officeDocument/2006/relationships" count="248" uniqueCount="248">
  <si>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</si>
  <si>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</si>
  <si>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</si>
  <si>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</si>
  <si>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</si>
  <si>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</si>
  <si>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</si>
  <si>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</si>
  <si>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</si>
  <si>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</si>
  <si>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</si>
  <si>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</si>
  <si>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</si>
  <si>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</si>
  <si>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</si>
  <si>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</si>
  <si>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</si>
  <si>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</si>
  <si>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</si>
  <si>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</si>
  <si>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</si>
  <si>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</si>
  <si>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</si>
  <si>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</si>
  <si>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</si>
  <si>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</si>
  <si>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</si>
  <si>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</si>
  <si>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</si>
  <si>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</si>
  <si>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</si>
  <si>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</si>
  <si>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</si>
  <si>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</si>
  <si>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</si>
  <si>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</si>
  <si>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</si>
  <si>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</si>
  <si>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</si>
  <si>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</si>
  <si>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</si>
  <si>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</si>
  <si>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</si>
  <si>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</si>
  <si>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</si>
  <si>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</si>
  <si>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</si>
  <si>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</si>
  <si>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</si>
  <si>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</si>
  <si>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</si>
  <si>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</si>
  <si>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</si>
  <si>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</si>
  <si>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</si>
  <si>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</si>
  <si>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</si>
  <si>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</si>
  <si>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</si>
  <si>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</si>
  <si>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</si>
  <si>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</si>
  <si>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</si>
  <si>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</si>
  <si>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</si>
  <si>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</si>
  <si>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</si>
  <si>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</si>
  <si>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</si>
  <si>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</si>
  <si>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</si>
  <si>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</si>
  <si>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</si>
  <si>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</si>
  <si>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</si>
  <si>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</si>
  <si>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</si>
  <si>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</si>
  <si>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</si>
  <si>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</si>
  <si>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</si>
  <si>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</si>
  <si>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</si>
  <si>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</si>
  <si>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</si>
  <si>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</si>
  <si>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</si>
  <si>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</si>
  <si>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</si>
  <si>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</si>
  <si>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</si>
  <si>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</si>
  <si>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</si>
  <si>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</si>
  <si>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</si>
  <si>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</si>
  <si>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</si>
  <si>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</si>
  <si>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</si>
  <si>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</si>
  <si>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</si>
  <si>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</si>
  <si>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</si>
  <si>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</si>
  <si>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</si>
  <si>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</si>
  <si>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</si>
  <si>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</si>
  <si>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</si>
  <si>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</si>
  <si>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</si>
  <si>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</si>
  <si>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</si>
  <si>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</si>
  <si>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</si>
  <si>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</si>
  <si>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</si>
  <si>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</si>
  <si>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</si>
  <si>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</si>
  <si>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</si>
  <si>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</si>
  <si>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</si>
  <si>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</si>
  <si>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</si>
  <si>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</si>
  <si>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</si>
  <si>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</si>
  <si>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</si>
  <si>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</si>
  <si>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</si>
  <si>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</si>
  <si>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</si>
  <si>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</si>
  <si>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</si>
  <si>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</si>
  <si>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</si>
  <si>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</si>
  <si>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</si>
  <si>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</si>
  <si>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</si>
  <si>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</si>
  <si>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</si>
  <si>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</si>
  <si>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</si>
  <si>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</si>
  <si>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</si>
  <si>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</si>
  <si>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</si>
  <si>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</si>
  <si>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</si>
  <si>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</si>
  <si>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</si>
  <si>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</si>
  <si>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</si>
  <si>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</si>
  <si>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</si>
  <si>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</si>
  <si>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</si>
  <si>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</si>
  <si>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</si>
  <si>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</si>
  <si>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</si>
  <si>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</si>
  <si>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</si>
  <si>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</si>
  <si>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</si>
  <si>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</si>
  <si>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</si>
  <si>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</si>
  <si>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</si>
  <si>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</si>
  <si>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</si>
  <si>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</si>
  <si>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</si>
  <si>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</si>
  <si>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</si>
  <si>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</si>
  <si>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</si>
  <si>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</si>
  <si>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</si>
  <si>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</si>
  <si>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</si>
  <si>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</si>
  <si>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</si>
  <si>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</si>
  <si>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</si>
  <si>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</si>
  <si>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</si>
  <si>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</si>
  <si>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</si>
  <si>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</si>
  <si>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</si>
  <si>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</si>
  <si>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</si>
  <si>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</si>
  <si>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</si>
  <si>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</si>
  <si>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</si>
  <si>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</si>
  <si>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</si>
  <si>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</si>
  <si>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</si>
  <si>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</si>
  <si>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</si>
  <si>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</si>
  <si>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</si>
  <si>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</si>
  <si>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</si>
  <si>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</si>
  <si>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</si>
  <si>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</si>
  <si>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</si>
  <si>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</si>
  <si>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</si>
  <si>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</si>
  <si>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</si>
  <si>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</si>
  <si>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</si>
  <si>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</si>
  <si>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</si>
  <si>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</si>
  <si>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</si>
  <si>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</si>
  <si>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</si>
  <si>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</si>
  <si>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</si>
  <si>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</si>
  <si>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</si>
  <si>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</si>
  <si>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</si>
  <si>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</si>
  <si>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</si>
  <si>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</si>
  <si>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</si>
  <si>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</si>
  <si>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</si>
  <si>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</si>
  <si>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</si>
  <si>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</si>
  <si>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</si>
  <si>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</si>
  <si>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</si>
  <si>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</si>
  <si>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</si>
  <si>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</si>
  <si>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</si>
  <si>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（標準様式３－３）</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</si>
</sst>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210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sheetPr>
  <dimension ref="A1:BO148"/>
  <sheetViews>
    <sheetView showGridLines="0" tabSelected="1" view="pageBreakPreview" zoomScaleNormal="55" zoomScaleSheetLayoutView="100" workbookViewId="0"/>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7</v>
      </c>
      <c r="AD2" s="176"/>
      <c r="AE2" s="97" t="s">
        <v>38</v>
      </c>
      <c r="AF2" s="192">
        <f>IF(AC2=0,"",YEAR(DATE(2018+AC2,1,1)))</f>
        <v>2025</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3</v>
      </c>
      <c r="X13" s="82">
        <f>WEEKDAY(DATE($AF$2,$AJ$2,2))</f>
        <v>4</v>
      </c>
      <c r="Y13" s="82">
        <f>WEEKDAY(DATE($AF$2,$AJ$2,3))</f>
        <v>5</v>
      </c>
      <c r="Z13" s="82">
        <f>WEEKDAY(DATE($AF$2,$AJ$2,4))</f>
        <v>6</v>
      </c>
      <c r="AA13" s="82">
        <f>WEEKDAY(DATE($AF$2,$AJ$2,5))</f>
        <v>7</v>
      </c>
      <c r="AB13" s="82">
        <f>WEEKDAY(DATE($AF$2,$AJ$2,6))</f>
        <v>1</v>
      </c>
      <c r="AC13" s="181">
        <f>WEEKDAY(DATE($AF$2,$AJ$2,7))</f>
        <v>2</v>
      </c>
      <c r="AD13" s="188">
        <f>WEEKDAY(DATE($AF$2,$AJ$2,8))</f>
        <v>3</v>
      </c>
      <c r="AE13" s="82">
        <f>WEEKDAY(DATE($AF$2,$AJ$2,9))</f>
        <v>4</v>
      </c>
      <c r="AF13" s="82">
        <f>WEEKDAY(DATE($AF$2,$AJ$2,10))</f>
        <v>5</v>
      </c>
      <c r="AG13" s="82">
        <f>WEEKDAY(DATE($AF$2,$AJ$2,11))</f>
        <v>6</v>
      </c>
      <c r="AH13" s="82">
        <f>WEEKDAY(DATE($AF$2,$AJ$2,12))</f>
        <v>7</v>
      </c>
      <c r="AI13" s="82">
        <f>WEEKDAY(DATE($AF$2,$AJ$2,13))</f>
        <v>1</v>
      </c>
      <c r="AJ13" s="181">
        <f>WEEKDAY(DATE($AF$2,$AJ$2,14))</f>
        <v>2</v>
      </c>
      <c r="AK13" s="188">
        <f>WEEKDAY(DATE($AF$2,$AJ$2,15))</f>
        <v>3</v>
      </c>
      <c r="AL13" s="82">
        <f>WEEKDAY(DATE($AF$2,$AJ$2,16))</f>
        <v>4</v>
      </c>
      <c r="AM13" s="82">
        <f>WEEKDAY(DATE($AF$2,$AJ$2,17))</f>
        <v>5</v>
      </c>
      <c r="AN13" s="82">
        <f>WEEKDAY(DATE($AF$2,$AJ$2,18))</f>
        <v>6</v>
      </c>
      <c r="AO13" s="82">
        <f>WEEKDAY(DATE($AF$2,$AJ$2,19))</f>
        <v>7</v>
      </c>
      <c r="AP13" s="82">
        <f>WEEKDAY(DATE($AF$2,$AJ$2,20))</f>
        <v>1</v>
      </c>
      <c r="AQ13" s="181">
        <f>WEEKDAY(DATE($AF$2,$AJ$2,21))</f>
        <v>2</v>
      </c>
      <c r="AR13" s="188">
        <f>WEEKDAY(DATE($AF$2,$AJ$2,22))</f>
        <v>3</v>
      </c>
      <c r="AS13" s="82">
        <f>WEEKDAY(DATE($AF$2,$AJ$2,23))</f>
        <v>4</v>
      </c>
      <c r="AT13" s="82">
        <f>WEEKDAY(DATE($AF$2,$AJ$2,24))</f>
        <v>5</v>
      </c>
      <c r="AU13" s="82">
        <f>WEEKDAY(DATE($AF$2,$AJ$2,25))</f>
        <v>6</v>
      </c>
      <c r="AV13" s="82">
        <f>WEEKDAY(DATE($AF$2,$AJ$2,26))</f>
        <v>7</v>
      </c>
      <c r="AW13" s="82">
        <f>WEEKDAY(DATE($AF$2,$AJ$2,27))</f>
        <v>1</v>
      </c>
      <c r="AX13" s="181">
        <f>WEEKDAY(DATE($AF$2,$AJ$2,28))</f>
        <v>2</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火</v>
      </c>
      <c r="X14" s="167" t="str">
        <f t="shared" si="0"/>
        <v>水</v>
      </c>
      <c r="Y14" s="167" t="str">
        <f t="shared" si="0"/>
        <v>木</v>
      </c>
      <c r="Z14" s="167" t="str">
        <f t="shared" si="0"/>
        <v>金</v>
      </c>
      <c r="AA14" s="167" t="str">
        <f t="shared" si="0"/>
        <v>土</v>
      </c>
      <c r="AB14" s="167" t="str">
        <f t="shared" si="0"/>
        <v>日</v>
      </c>
      <c r="AC14" s="182" t="str">
        <f t="shared" si="0"/>
        <v>月</v>
      </c>
      <c r="AD14" s="189" t="str">
        <f t="shared" si="0"/>
        <v>火</v>
      </c>
      <c r="AE14" s="167" t="str">
        <f t="shared" si="0"/>
        <v>水</v>
      </c>
      <c r="AF14" s="167" t="str">
        <f t="shared" si="0"/>
        <v>木</v>
      </c>
      <c r="AG14" s="167" t="str">
        <f t="shared" si="0"/>
        <v>金</v>
      </c>
      <c r="AH14" s="167" t="str">
        <f t="shared" si="0"/>
        <v>土</v>
      </c>
      <c r="AI14" s="167" t="str">
        <f t="shared" si="0"/>
        <v>日</v>
      </c>
      <c r="AJ14" s="182" t="str">
        <f t="shared" si="0"/>
        <v>月</v>
      </c>
      <c r="AK14" s="189" t="str">
        <f t="shared" si="0"/>
        <v>火</v>
      </c>
      <c r="AL14" s="167" t="str">
        <f t="shared" si="0"/>
        <v>水</v>
      </c>
      <c r="AM14" s="167" t="str">
        <f t="shared" si="0"/>
        <v>木</v>
      </c>
      <c r="AN14" s="167" t="str">
        <f t="shared" si="0"/>
        <v>金</v>
      </c>
      <c r="AO14" s="167" t="str">
        <f t="shared" si="0"/>
        <v>土</v>
      </c>
      <c r="AP14" s="167" t="str">
        <f t="shared" si="0"/>
        <v>日</v>
      </c>
      <c r="AQ14" s="182" t="str">
        <f t="shared" si="0"/>
        <v>月</v>
      </c>
      <c r="AR14" s="189" t="str">
        <f t="shared" si="0"/>
        <v>火</v>
      </c>
      <c r="AS14" s="167" t="str">
        <f t="shared" si="0"/>
        <v>水</v>
      </c>
      <c r="AT14" s="167" t="str">
        <f t="shared" si="0"/>
        <v>木</v>
      </c>
      <c r="AU14" s="167" t="str">
        <f t="shared" si="0"/>
        <v>金</v>
      </c>
      <c r="AV14" s="167" t="str">
        <f t="shared" si="0"/>
        <v>土</v>
      </c>
      <c r="AW14" s="167" t="str">
        <f t="shared" si="0"/>
        <v>日</v>
      </c>
      <c r="AX14" s="182" t="str">
        <f t="shared" si="0"/>
        <v>月</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92</v>
      </c>
      <c r="D15" s="34"/>
      <c r="E15" s="42"/>
      <c r="F15" s="47"/>
      <c r="G15" s="42"/>
      <c r="H15" s="47"/>
      <c r="I15" s="55" t="s">
        <v>20</v>
      </c>
      <c r="J15" s="69"/>
      <c r="K15" s="75" t="s">
        <v>114</v>
      </c>
      <c r="L15" s="91"/>
      <c r="M15" s="91"/>
      <c r="N15" s="34"/>
      <c r="O15" s="99" t="s">
        <v>113</v>
      </c>
      <c r="P15" s="104"/>
      <c r="Q15" s="104"/>
      <c r="R15" s="104"/>
      <c r="S15" s="115"/>
      <c r="T15" s="122" t="s">
        <v>37</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226</v>
      </c>
      <c r="D17" s="36"/>
      <c r="E17" s="44"/>
      <c r="F17" s="49"/>
      <c r="G17" s="44"/>
      <c r="H17" s="49"/>
      <c r="I17" s="57" t="s">
        <v>20</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226</v>
      </c>
      <c r="D19" s="36"/>
      <c r="E19" s="43"/>
      <c r="F19" s="48"/>
      <c r="G19" s="43"/>
      <c r="H19" s="48"/>
      <c r="I19" s="57" t="s">
        <v>20</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200</v>
      </c>
      <c r="D21" s="36"/>
      <c r="E21" s="43"/>
      <c r="F21" s="48"/>
      <c r="G21" s="43"/>
      <c r="H21" s="48"/>
      <c r="I21" s="57" t="s">
        <v>20</v>
      </c>
      <c r="J21" s="71"/>
      <c r="K21" s="77" t="s">
        <v>114</v>
      </c>
      <c r="L21" s="93"/>
      <c r="M21" s="93"/>
      <c r="N21" s="36"/>
      <c r="O21" s="100" t="s">
        <v>49</v>
      </c>
      <c r="P21" s="105"/>
      <c r="Q21" s="105"/>
      <c r="R21" s="105"/>
      <c r="S21" s="116"/>
      <c r="T21" s="124" t="s">
        <v>37</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200</v>
      </c>
      <c r="D23" s="36"/>
      <c r="E23" s="43"/>
      <c r="F23" s="48"/>
      <c r="G23" s="43"/>
      <c r="H23" s="48"/>
      <c r="I23" s="57" t="s">
        <v>20</v>
      </c>
      <c r="J23" s="71"/>
      <c r="K23" s="77" t="s">
        <v>114</v>
      </c>
      <c r="L23" s="93"/>
      <c r="M23" s="93"/>
      <c r="N23" s="36"/>
      <c r="O23" s="100" t="s">
        <v>142</v>
      </c>
      <c r="P23" s="105"/>
      <c r="Q23" s="105"/>
      <c r="R23" s="105"/>
      <c r="S23" s="116"/>
      <c r="T23" s="124" t="s">
        <v>37</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200</v>
      </c>
      <c r="D25" s="36"/>
      <c r="E25" s="43"/>
      <c r="F25" s="48"/>
      <c r="G25" s="43"/>
      <c r="H25" s="48"/>
      <c r="I25" s="57" t="s">
        <v>20</v>
      </c>
      <c r="J25" s="71"/>
      <c r="K25" s="77" t="s">
        <v>114</v>
      </c>
      <c r="L25" s="93"/>
      <c r="M25" s="93"/>
      <c r="N25" s="36"/>
      <c r="O25" s="100" t="s">
        <v>51</v>
      </c>
      <c r="P25" s="105"/>
      <c r="Q25" s="105"/>
      <c r="R25" s="105"/>
      <c r="S25" s="116"/>
      <c r="T25" s="126" t="s">
        <v>37</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200</v>
      </c>
      <c r="D27" s="36"/>
      <c r="E27" s="43"/>
      <c r="F27" s="48"/>
      <c r="G27" s="43"/>
      <c r="H27" s="48"/>
      <c r="I27" s="57" t="s">
        <v>20</v>
      </c>
      <c r="J27" s="71"/>
      <c r="K27" s="77" t="s">
        <v>114</v>
      </c>
      <c r="L27" s="93"/>
      <c r="M27" s="93"/>
      <c r="N27" s="36"/>
      <c r="O27" s="100" t="s">
        <v>49</v>
      </c>
      <c r="P27" s="105"/>
      <c r="Q27" s="105"/>
      <c r="R27" s="105"/>
      <c r="S27" s="116"/>
      <c r="T27" s="124" t="s">
        <v>37</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213</v>
      </c>
      <c r="D29" s="36"/>
      <c r="E29" s="43"/>
      <c r="F29" s="48"/>
      <c r="G29" s="43"/>
      <c r="H29" s="48"/>
      <c r="I29" s="57" t="s">
        <v>20</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213</v>
      </c>
      <c r="D31" s="36"/>
      <c r="E31" s="43"/>
      <c r="F31" s="48"/>
      <c r="G31" s="43"/>
      <c r="H31" s="48"/>
      <c r="I31" s="57" t="s">
        <v>20</v>
      </c>
      <c r="J31" s="71"/>
      <c r="K31" s="77" t="s">
        <v>206</v>
      </c>
      <c r="L31" s="93"/>
      <c r="M31" s="93"/>
      <c r="N31" s="36"/>
      <c r="O31" s="100" t="s">
        <v>90</v>
      </c>
      <c r="P31" s="105"/>
      <c r="Q31" s="105"/>
      <c r="R31" s="105"/>
      <c r="S31" s="116"/>
      <c r="T31" s="124" t="s">
        <v>37</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213</v>
      </c>
      <c r="D33" s="36"/>
      <c r="E33" s="43"/>
      <c r="F33" s="48"/>
      <c r="G33" s="43"/>
      <c r="H33" s="48"/>
      <c r="I33" s="57" t="s">
        <v>20</v>
      </c>
      <c r="J33" s="71"/>
      <c r="K33" s="77" t="s">
        <v>39</v>
      </c>
      <c r="L33" s="93"/>
      <c r="M33" s="93"/>
      <c r="N33" s="36"/>
      <c r="O33" s="100" t="s">
        <v>88</v>
      </c>
      <c r="P33" s="105"/>
      <c r="Q33" s="105"/>
      <c r="R33" s="105"/>
      <c r="S33" s="116"/>
      <c r="T33" s="126" t="s">
        <v>37</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213</v>
      </c>
      <c r="D35" s="36"/>
      <c r="E35" s="43"/>
      <c r="F35" s="48"/>
      <c r="G35" s="43"/>
      <c r="H35" s="48"/>
      <c r="I35" s="57" t="s">
        <v>20</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213</v>
      </c>
      <c r="D37" s="36"/>
      <c r="E37" s="43"/>
      <c r="F37" s="48"/>
      <c r="G37" s="43"/>
      <c r="H37" s="48"/>
      <c r="I37" s="57" t="s">
        <v>20</v>
      </c>
      <c r="J37" s="71"/>
      <c r="K37" s="77" t="s">
        <v>114</v>
      </c>
      <c r="L37" s="93"/>
      <c r="M37" s="93"/>
      <c r="N37" s="36"/>
      <c r="O37" s="100" t="s">
        <v>147</v>
      </c>
      <c r="P37" s="105"/>
      <c r="Q37" s="105"/>
      <c r="R37" s="105"/>
      <c r="S37" s="116"/>
      <c r="T37" s="126" t="s">
        <v>37</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213</v>
      </c>
      <c r="D39" s="36"/>
      <c r="E39" s="43"/>
      <c r="F39" s="48"/>
      <c r="G39" s="43"/>
      <c r="H39" s="48"/>
      <c r="I39" s="57" t="s">
        <v>20</v>
      </c>
      <c r="J39" s="71"/>
      <c r="K39" s="77" t="s">
        <v>114</v>
      </c>
      <c r="L39" s="93"/>
      <c r="M39" s="93"/>
      <c r="N39" s="36"/>
      <c r="O39" s="100" t="s">
        <v>82</v>
      </c>
      <c r="P39" s="105"/>
      <c r="Q39" s="105"/>
      <c r="R39" s="105"/>
      <c r="S39" s="116"/>
      <c r="T39" s="126" t="s">
        <v>37</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213</v>
      </c>
      <c r="D41" s="36"/>
      <c r="E41" s="43"/>
      <c r="F41" s="48"/>
      <c r="G41" s="43"/>
      <c r="H41" s="48"/>
      <c r="I41" s="57" t="s">
        <v>20</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213</v>
      </c>
      <c r="D43" s="36"/>
      <c r="E43" s="43"/>
      <c r="F43" s="48"/>
      <c r="G43" s="43"/>
      <c r="H43" s="48"/>
      <c r="I43" s="57" t="s">
        <v>20</v>
      </c>
      <c r="J43" s="71"/>
      <c r="K43" s="77" t="s">
        <v>39</v>
      </c>
      <c r="L43" s="93"/>
      <c r="M43" s="93"/>
      <c r="N43" s="36"/>
      <c r="O43" s="100" t="s">
        <v>149</v>
      </c>
      <c r="P43" s="105"/>
      <c r="Q43" s="105"/>
      <c r="R43" s="105"/>
      <c r="S43" s="116"/>
      <c r="T43" s="126" t="s">
        <v>37</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213</v>
      </c>
      <c r="D45" s="36"/>
      <c r="E45" s="43"/>
      <c r="F45" s="48"/>
      <c r="G45" s="43"/>
      <c r="H45" s="48"/>
      <c r="I45" s="57" t="s">
        <v>20</v>
      </c>
      <c r="J45" s="71"/>
      <c r="K45" s="77" t="s">
        <v>114</v>
      </c>
      <c r="L45" s="93"/>
      <c r="M45" s="93"/>
      <c r="N45" s="36"/>
      <c r="O45" s="100" t="s">
        <v>87</v>
      </c>
      <c r="P45" s="105"/>
      <c r="Q45" s="105"/>
      <c r="R45" s="105"/>
      <c r="S45" s="116"/>
      <c r="T45" s="126" t="s">
        <v>37</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213</v>
      </c>
      <c r="D47" s="36"/>
      <c r="E47" s="43"/>
      <c r="F47" s="48"/>
      <c r="G47" s="43"/>
      <c r="H47" s="48"/>
      <c r="I47" s="57" t="s">
        <v>20</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213</v>
      </c>
      <c r="D49" s="36"/>
      <c r="E49" s="43"/>
      <c r="F49" s="48"/>
      <c r="G49" s="43"/>
      <c r="H49" s="48"/>
      <c r="I49" s="57" t="s">
        <v>20</v>
      </c>
      <c r="J49" s="71"/>
      <c r="K49" s="77" t="s">
        <v>114</v>
      </c>
      <c r="L49" s="93"/>
      <c r="M49" s="93"/>
      <c r="N49" s="36"/>
      <c r="O49" s="100" t="s">
        <v>151</v>
      </c>
      <c r="P49" s="105"/>
      <c r="Q49" s="105"/>
      <c r="R49" s="105"/>
      <c r="S49" s="116"/>
      <c r="T49" s="126" t="s">
        <v>37</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213</v>
      </c>
      <c r="D51" s="36"/>
      <c r="E51" s="44"/>
      <c r="F51" s="49"/>
      <c r="G51" s="44"/>
      <c r="H51" s="49"/>
      <c r="I51" s="57" t="s">
        <v>20</v>
      </c>
      <c r="J51" s="71"/>
      <c r="K51" s="77" t="s">
        <v>114</v>
      </c>
      <c r="L51" s="93"/>
      <c r="M51" s="93"/>
      <c r="N51" s="36"/>
      <c r="O51" s="100" t="s">
        <v>153</v>
      </c>
      <c r="P51" s="105"/>
      <c r="Q51" s="105"/>
      <c r="R51" s="105"/>
      <c r="S51" s="116"/>
      <c r="T51" s="124" t="s">
        <v>37</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213</v>
      </c>
      <c r="D53" s="36"/>
      <c r="E53" s="44"/>
      <c r="F53" s="49"/>
      <c r="G53" s="44"/>
      <c r="H53" s="49"/>
      <c r="I53" s="57" t="s">
        <v>16</v>
      </c>
      <c r="J53" s="71"/>
      <c r="K53" s="77" t="s">
        <v>39</v>
      </c>
      <c r="L53" s="93"/>
      <c r="M53" s="93"/>
      <c r="N53" s="36"/>
      <c r="O53" s="100" t="s">
        <v>154</v>
      </c>
      <c r="P53" s="105"/>
      <c r="Q53" s="105"/>
      <c r="R53" s="105"/>
      <c r="S53" s="116"/>
      <c r="T53" s="124" t="s">
        <v>37</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207</v>
      </c>
      <c r="L57" s="93"/>
      <c r="M57" s="93"/>
      <c r="N57" s="36"/>
      <c r="O57" s="100" t="s">
        <v>156</v>
      </c>
      <c r="P57" s="105"/>
      <c r="Q57" s="105"/>
      <c r="R57" s="105"/>
      <c r="S57" s="116"/>
      <c r="T57" s="126" t="s">
        <v>37</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208</v>
      </c>
      <c r="L59" s="93"/>
      <c r="M59" s="93"/>
      <c r="N59" s="36"/>
      <c r="O59" s="100" t="s">
        <v>157</v>
      </c>
      <c r="P59" s="105"/>
      <c r="Q59" s="105"/>
      <c r="R59" s="105"/>
      <c r="S59" s="116"/>
      <c r="T59" s="126" t="s">
        <v>37</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208</v>
      </c>
      <c r="L61" s="93"/>
      <c r="M61" s="93"/>
      <c r="N61" s="36"/>
      <c r="O61" s="100" t="s">
        <v>19</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208</v>
      </c>
      <c r="L63" s="93"/>
      <c r="M63" s="93"/>
      <c r="N63" s="36"/>
      <c r="O63" s="100" t="s">
        <v>158</v>
      </c>
      <c r="P63" s="105"/>
      <c r="Q63" s="105"/>
      <c r="R63" s="105"/>
      <c r="S63" s="116"/>
      <c r="T63" s="126" t="s">
        <v>37</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208</v>
      </c>
      <c r="L65" s="93"/>
      <c r="M65" s="93"/>
      <c r="N65" s="36"/>
      <c r="O65" s="100" t="s">
        <v>159</v>
      </c>
      <c r="P65" s="105"/>
      <c r="Q65" s="105"/>
      <c r="R65" s="105"/>
      <c r="S65" s="116"/>
      <c r="T65" s="126" t="s">
        <v>37</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201</v>
      </c>
      <c r="D67" s="36"/>
      <c r="E67" s="43"/>
      <c r="F67" s="48"/>
      <c r="G67" s="43"/>
      <c r="H67" s="48"/>
      <c r="I67" s="57" t="s">
        <v>20</v>
      </c>
      <c r="J67" s="71"/>
      <c r="K67" s="77" t="s">
        <v>201</v>
      </c>
      <c r="L67" s="93"/>
      <c r="M67" s="93"/>
      <c r="N67" s="36"/>
      <c r="O67" s="100" t="s">
        <v>160</v>
      </c>
      <c r="P67" s="105"/>
      <c r="Q67" s="105"/>
      <c r="R67" s="105"/>
      <c r="S67" s="116"/>
      <c r="T67" s="126" t="s">
        <v>37</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202</v>
      </c>
      <c r="D69" s="36"/>
      <c r="E69" s="43"/>
      <c r="F69" s="48"/>
      <c r="G69" s="43"/>
      <c r="H69" s="48"/>
      <c r="I69" s="57" t="s">
        <v>20</v>
      </c>
      <c r="J69" s="71"/>
      <c r="K69" s="77" t="s">
        <v>202</v>
      </c>
      <c r="L69" s="93"/>
      <c r="M69" s="93"/>
      <c r="N69" s="36"/>
      <c r="O69" s="100" t="s">
        <v>161</v>
      </c>
      <c r="P69" s="105"/>
      <c r="Q69" s="105"/>
      <c r="R69" s="105"/>
      <c r="S69" s="116"/>
      <c r="T69" s="126" t="s">
        <v>37</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203</v>
      </c>
      <c r="D71" s="36"/>
      <c r="E71" s="43"/>
      <c r="F71" s="48"/>
      <c r="G71" s="43"/>
      <c r="H71" s="48"/>
      <c r="I71" s="57" t="s">
        <v>20</v>
      </c>
      <c r="J71" s="71"/>
      <c r="K71" s="77" t="s">
        <v>203</v>
      </c>
      <c r="L71" s="93"/>
      <c r="M71" s="93"/>
      <c r="N71" s="36"/>
      <c r="O71" s="100" t="s">
        <v>162</v>
      </c>
      <c r="P71" s="105"/>
      <c r="Q71" s="105"/>
      <c r="R71" s="105"/>
      <c r="S71" s="116"/>
      <c r="T71" s="126" t="s">
        <v>37</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61" t="s">
        <v>127</v>
      </c>
      <c r="X78" s="161"/>
      <c r="Y78" s="62"/>
      <c r="Z78" s="165"/>
      <c r="AA78" s="82" t="s">
        <v>20</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131</v>
      </c>
      <c r="N79" s="81"/>
      <c r="O79" s="81" t="s">
        <v>57</v>
      </c>
      <c r="P79" s="81"/>
      <c r="Q79" s="74"/>
      <c r="R79" s="81" t="s">
        <v>131</v>
      </c>
      <c r="S79" s="81"/>
      <c r="T79" s="81" t="s">
        <v>57</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8"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c r="G39" s="270" t="s">
        <v>13</v>
      </c>
      <c r="H39" s="278"/>
      <c r="I39" s="281" t="s">
        <v>63</v>
      </c>
      <c r="J39" s="278">
        <v>0</v>
      </c>
      <c r="K39" s="282" t="s">
        <v>10</v>
      </c>
      <c r="L39" s="277" t="str">
        <f>IF(OR(F39="",H39=""),"",(H39+IF(F39&gt;H39,1,0)-F39-J39)*24)</f>
        <v/>
      </c>
      <c r="N39" s="283"/>
    </row>
    <row r="40" spans="2:14">
      <c r="B40" s="270"/>
      <c r="C40" s="273" t="s">
        <v>62</v>
      </c>
      <c r="D40" s="275"/>
      <c r="E40" s="270" t="s">
        <v>33</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33</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sheetPr>
  <dimension ref="A1:BO288"/>
  <sheetViews>
    <sheetView showGridLines="0" view="pageBreakPreview" zoomScaleNormal="55" zoomScaleSheetLayoutView="100" workbookViewId="0"/>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7</v>
      </c>
      <c r="AD2" s="176"/>
      <c r="AE2" s="97" t="s">
        <v>38</v>
      </c>
      <c r="AF2" s="192">
        <f>IF(AC2=0,"",YEAR(DATE(2018+AC2,1,1)))</f>
        <v>2025</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3</v>
      </c>
      <c r="X13" s="82">
        <f>WEEKDAY(DATE($AF$2,$AJ$2,2))</f>
        <v>4</v>
      </c>
      <c r="Y13" s="82">
        <f>WEEKDAY(DATE($AF$2,$AJ$2,3))</f>
        <v>5</v>
      </c>
      <c r="Z13" s="82">
        <f>WEEKDAY(DATE($AF$2,$AJ$2,4))</f>
        <v>6</v>
      </c>
      <c r="AA13" s="82">
        <f>WEEKDAY(DATE($AF$2,$AJ$2,5))</f>
        <v>7</v>
      </c>
      <c r="AB13" s="82">
        <f>WEEKDAY(DATE($AF$2,$AJ$2,6))</f>
        <v>1</v>
      </c>
      <c r="AC13" s="181">
        <f>WEEKDAY(DATE($AF$2,$AJ$2,7))</f>
        <v>2</v>
      </c>
      <c r="AD13" s="188">
        <f>WEEKDAY(DATE($AF$2,$AJ$2,8))</f>
        <v>3</v>
      </c>
      <c r="AE13" s="82">
        <f>WEEKDAY(DATE($AF$2,$AJ$2,9))</f>
        <v>4</v>
      </c>
      <c r="AF13" s="82">
        <f>WEEKDAY(DATE($AF$2,$AJ$2,10))</f>
        <v>5</v>
      </c>
      <c r="AG13" s="82">
        <f>WEEKDAY(DATE($AF$2,$AJ$2,11))</f>
        <v>6</v>
      </c>
      <c r="AH13" s="82">
        <f>WEEKDAY(DATE($AF$2,$AJ$2,12))</f>
        <v>7</v>
      </c>
      <c r="AI13" s="82">
        <f>WEEKDAY(DATE($AF$2,$AJ$2,13))</f>
        <v>1</v>
      </c>
      <c r="AJ13" s="181">
        <f>WEEKDAY(DATE($AF$2,$AJ$2,14))</f>
        <v>2</v>
      </c>
      <c r="AK13" s="188">
        <f>WEEKDAY(DATE($AF$2,$AJ$2,15))</f>
        <v>3</v>
      </c>
      <c r="AL13" s="82">
        <f>WEEKDAY(DATE($AF$2,$AJ$2,16))</f>
        <v>4</v>
      </c>
      <c r="AM13" s="82">
        <f>WEEKDAY(DATE($AF$2,$AJ$2,17))</f>
        <v>5</v>
      </c>
      <c r="AN13" s="82">
        <f>WEEKDAY(DATE($AF$2,$AJ$2,18))</f>
        <v>6</v>
      </c>
      <c r="AO13" s="82">
        <f>WEEKDAY(DATE($AF$2,$AJ$2,19))</f>
        <v>7</v>
      </c>
      <c r="AP13" s="82">
        <f>WEEKDAY(DATE($AF$2,$AJ$2,20))</f>
        <v>1</v>
      </c>
      <c r="AQ13" s="181">
        <f>WEEKDAY(DATE($AF$2,$AJ$2,21))</f>
        <v>2</v>
      </c>
      <c r="AR13" s="188">
        <f>WEEKDAY(DATE($AF$2,$AJ$2,22))</f>
        <v>3</v>
      </c>
      <c r="AS13" s="82">
        <f>WEEKDAY(DATE($AF$2,$AJ$2,23))</f>
        <v>4</v>
      </c>
      <c r="AT13" s="82">
        <f>WEEKDAY(DATE($AF$2,$AJ$2,24))</f>
        <v>5</v>
      </c>
      <c r="AU13" s="82">
        <f>WEEKDAY(DATE($AF$2,$AJ$2,25))</f>
        <v>6</v>
      </c>
      <c r="AV13" s="82">
        <f>WEEKDAY(DATE($AF$2,$AJ$2,26))</f>
        <v>7</v>
      </c>
      <c r="AW13" s="82">
        <f>WEEKDAY(DATE($AF$2,$AJ$2,27))</f>
        <v>1</v>
      </c>
      <c r="AX13" s="181">
        <f>WEEKDAY(DATE($AF$2,$AJ$2,28))</f>
        <v>2</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火</v>
      </c>
      <c r="X14" s="167" t="str">
        <f t="shared" si="0"/>
        <v>水</v>
      </c>
      <c r="Y14" s="167" t="str">
        <f t="shared" si="0"/>
        <v>木</v>
      </c>
      <c r="Z14" s="167" t="str">
        <f t="shared" si="0"/>
        <v>金</v>
      </c>
      <c r="AA14" s="167" t="str">
        <f t="shared" si="0"/>
        <v>土</v>
      </c>
      <c r="AB14" s="167" t="str">
        <f t="shared" si="0"/>
        <v>日</v>
      </c>
      <c r="AC14" s="182" t="str">
        <f t="shared" si="0"/>
        <v>月</v>
      </c>
      <c r="AD14" s="189" t="str">
        <f t="shared" si="0"/>
        <v>火</v>
      </c>
      <c r="AE14" s="167" t="str">
        <f t="shared" si="0"/>
        <v>水</v>
      </c>
      <c r="AF14" s="167" t="str">
        <f t="shared" si="0"/>
        <v>木</v>
      </c>
      <c r="AG14" s="167" t="str">
        <f t="shared" si="0"/>
        <v>金</v>
      </c>
      <c r="AH14" s="167" t="str">
        <f t="shared" si="0"/>
        <v>土</v>
      </c>
      <c r="AI14" s="167" t="str">
        <f t="shared" si="0"/>
        <v>日</v>
      </c>
      <c r="AJ14" s="182" t="str">
        <f t="shared" si="0"/>
        <v>月</v>
      </c>
      <c r="AK14" s="189" t="str">
        <f t="shared" si="0"/>
        <v>火</v>
      </c>
      <c r="AL14" s="167" t="str">
        <f t="shared" si="0"/>
        <v>水</v>
      </c>
      <c r="AM14" s="167" t="str">
        <f t="shared" si="0"/>
        <v>木</v>
      </c>
      <c r="AN14" s="167" t="str">
        <f t="shared" si="0"/>
        <v>金</v>
      </c>
      <c r="AO14" s="167" t="str">
        <f t="shared" si="0"/>
        <v>土</v>
      </c>
      <c r="AP14" s="167" t="str">
        <f t="shared" si="0"/>
        <v>日</v>
      </c>
      <c r="AQ14" s="182" t="str">
        <f t="shared" si="0"/>
        <v>月</v>
      </c>
      <c r="AR14" s="189" t="str">
        <f t="shared" si="0"/>
        <v>火</v>
      </c>
      <c r="AS14" s="167" t="str">
        <f t="shared" si="0"/>
        <v>水</v>
      </c>
      <c r="AT14" s="167" t="str">
        <f t="shared" si="0"/>
        <v>木</v>
      </c>
      <c r="AU14" s="167" t="str">
        <f t="shared" si="0"/>
        <v>金</v>
      </c>
      <c r="AV14" s="167" t="str">
        <f t="shared" si="0"/>
        <v>土</v>
      </c>
      <c r="AW14" s="167" t="str">
        <f t="shared" si="0"/>
        <v>日</v>
      </c>
      <c r="AX14" s="182" t="str">
        <f t="shared" si="0"/>
        <v>月</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57</v>
      </c>
      <c r="P219" s="81"/>
      <c r="Q219" s="74"/>
      <c r="R219" s="81" t="s">
        <v>131</v>
      </c>
      <c r="S219" s="81"/>
      <c r="T219" s="81" t="s">
        <v>57</v>
      </c>
      <c r="U219" s="81"/>
      <c r="V219" s="86"/>
      <c r="W219" s="161" t="s">
        <v>23</v>
      </c>
      <c r="X219" s="161"/>
      <c r="Y219" s="62"/>
      <c r="Z219" s="165"/>
      <c r="AA219" s="82" t="s">
        <v>20</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5" fitToWidth="1" fitToHeight="0" orientation="landscape" usePrinterDefaults="1" r:id="rId1"/>
  <headerFooter>
    <oddFooter>&amp;R&amp;16&amp;P/&amp;N</oddFooter>
  </headerFooter>
  <rowBreaks count="3" manualBreakCount="3">
    <brk id="70" max="61" man="1"/>
    <brk id="126" max="61" man="1"/>
    <brk id="182"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33</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33</v>
      </c>
      <c r="F41" s="278" t="s">
        <v>62</v>
      </c>
      <c r="G41" s="270" t="s">
        <v>13</v>
      </c>
      <c r="H41" s="278" t="s">
        <v>62</v>
      </c>
      <c r="I41" s="281" t="s">
        <v>63</v>
      </c>
      <c r="J41" s="278" t="s">
        <v>62</v>
      </c>
      <c r="K41" s="282" t="s">
        <v>10</v>
      </c>
      <c r="L41" s="277">
        <f>IF(OR(L39="",L40=""),"",L39+L40)</f>
        <v>6</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75"/>
  <cols>
    <col min="1" max="1" width="1.3984375" style="284" customWidth="1"/>
    <col min="2" max="3" width="9" style="284"/>
    <col min="4" max="4" width="40.59765625" style="284" customWidth="1"/>
    <col min="5" max="16384" width="9" style="284"/>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workbookViewId="0"/>
  </sheetViews>
  <sheetFormatPr defaultColWidth="9" defaultRowHeight="18.75"/>
  <cols>
    <col min="1" max="1" width="1.8984375" style="284" customWidth="1"/>
    <col min="2" max="2" width="11.5" style="284" customWidth="1"/>
    <col min="3" max="12" width="40.59765625" style="284" customWidth="1"/>
    <col min="13" max="16384" width="9" style="284"/>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80</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9.5"/>
    <row r="17" spans="2:12" ht="20.25">
      <c r="B17" s="307" t="s">
        <v>15</v>
      </c>
      <c r="C17" s="312" t="s">
        <v>199</v>
      </c>
      <c r="D17" s="316" t="s">
        <v>200</v>
      </c>
      <c r="E17" s="316" t="s">
        <v>213</v>
      </c>
      <c r="F17" s="316" t="s">
        <v>29</v>
      </c>
      <c r="G17" s="316" t="s">
        <v>201</v>
      </c>
      <c r="H17" s="319" t="s">
        <v>202</v>
      </c>
      <c r="I17" s="319" t="s">
        <v>203</v>
      </c>
      <c r="J17" s="319" t="s">
        <v>226</v>
      </c>
      <c r="K17" s="319" t="s">
        <v>114</v>
      </c>
      <c r="L17" s="323" t="s">
        <v>114</v>
      </c>
    </row>
    <row r="18" spans="2:12" ht="19.5">
      <c r="B18" s="308" t="s">
        <v>94</v>
      </c>
      <c r="C18" s="313" t="s">
        <v>114</v>
      </c>
      <c r="D18" s="317" t="s">
        <v>125</v>
      </c>
      <c r="E18" s="317" t="s">
        <v>206</v>
      </c>
      <c r="F18" s="317" t="s">
        <v>207</v>
      </c>
      <c r="G18" s="317" t="s">
        <v>201</v>
      </c>
      <c r="H18" s="320" t="s">
        <v>202</v>
      </c>
      <c r="I18" s="320" t="s">
        <v>203</v>
      </c>
      <c r="J18" s="320" t="s">
        <v>125</v>
      </c>
      <c r="K18" s="320"/>
      <c r="L18" s="324"/>
    </row>
    <row r="19" spans="2:12" ht="19.5">
      <c r="B19" s="309"/>
      <c r="C19" s="314" t="s">
        <v>114</v>
      </c>
      <c r="D19" s="314" t="s">
        <v>208</v>
      </c>
      <c r="E19" s="314" t="s">
        <v>125</v>
      </c>
      <c r="F19" s="314" t="s">
        <v>125</v>
      </c>
      <c r="G19" s="314" t="s">
        <v>114</v>
      </c>
      <c r="H19" s="314" t="s">
        <v>114</v>
      </c>
      <c r="I19" s="314" t="s">
        <v>114</v>
      </c>
      <c r="J19" s="314" t="s">
        <v>208</v>
      </c>
      <c r="K19" s="321"/>
      <c r="L19" s="325"/>
    </row>
    <row r="20" spans="2:12" ht="19.5">
      <c r="B20" s="309"/>
      <c r="C20" s="314" t="s">
        <v>114</v>
      </c>
      <c r="D20" s="314" t="s">
        <v>206</v>
      </c>
      <c r="E20" s="314" t="s">
        <v>208</v>
      </c>
      <c r="F20" s="314" t="s">
        <v>208</v>
      </c>
      <c r="G20" s="314" t="s">
        <v>114</v>
      </c>
      <c r="H20" s="314" t="s">
        <v>114</v>
      </c>
      <c r="I20" s="314" t="s">
        <v>114</v>
      </c>
      <c r="J20" s="314" t="s">
        <v>206</v>
      </c>
      <c r="K20" s="321"/>
      <c r="L20" s="325"/>
    </row>
    <row r="21" spans="2:12" ht="19.5">
      <c r="B21" s="309"/>
      <c r="C21" s="314" t="s">
        <v>114</v>
      </c>
      <c r="D21" s="314" t="s">
        <v>209</v>
      </c>
      <c r="E21" s="314" t="s">
        <v>210</v>
      </c>
      <c r="F21" s="314" t="s">
        <v>114</v>
      </c>
      <c r="G21" s="314" t="s">
        <v>114</v>
      </c>
      <c r="H21" s="314" t="s">
        <v>114</v>
      </c>
      <c r="I21" s="314" t="s">
        <v>114</v>
      </c>
      <c r="J21" s="314" t="s">
        <v>209</v>
      </c>
      <c r="K21" s="321"/>
      <c r="L21" s="325"/>
    </row>
    <row r="22" spans="2:12" ht="19.5">
      <c r="B22" s="309"/>
      <c r="C22" s="314" t="s">
        <v>114</v>
      </c>
      <c r="D22" s="314" t="s">
        <v>207</v>
      </c>
      <c r="E22" s="314" t="s">
        <v>148</v>
      </c>
      <c r="F22" s="314" t="s">
        <v>114</v>
      </c>
      <c r="G22" s="314" t="s">
        <v>114</v>
      </c>
      <c r="H22" s="314" t="s">
        <v>114</v>
      </c>
      <c r="I22" s="314" t="s">
        <v>114</v>
      </c>
      <c r="J22" s="314" t="s">
        <v>207</v>
      </c>
      <c r="K22" s="321"/>
      <c r="L22" s="325"/>
    </row>
    <row r="23" spans="2:12" ht="19.5">
      <c r="B23" s="309"/>
      <c r="C23" s="314" t="s">
        <v>114</v>
      </c>
      <c r="D23" s="314" t="s">
        <v>205</v>
      </c>
      <c r="E23" s="314" t="s">
        <v>145</v>
      </c>
      <c r="F23" s="314" t="s">
        <v>114</v>
      </c>
      <c r="G23" s="314" t="s">
        <v>114</v>
      </c>
      <c r="H23" s="314" t="s">
        <v>114</v>
      </c>
      <c r="I23" s="314" t="s">
        <v>114</v>
      </c>
      <c r="J23" s="314" t="s">
        <v>205</v>
      </c>
      <c r="K23" s="321"/>
      <c r="L23" s="325"/>
    </row>
    <row r="24" spans="2:12" ht="19.5">
      <c r="B24" s="309"/>
      <c r="C24" s="314" t="s">
        <v>114</v>
      </c>
      <c r="D24" s="314" t="s">
        <v>211</v>
      </c>
      <c r="E24" s="314" t="s">
        <v>212</v>
      </c>
      <c r="F24" s="314" t="s">
        <v>114</v>
      </c>
      <c r="G24" s="314" t="s">
        <v>114</v>
      </c>
      <c r="H24" s="314" t="s">
        <v>114</v>
      </c>
      <c r="I24" s="314" t="s">
        <v>114</v>
      </c>
      <c r="J24" s="314" t="s">
        <v>211</v>
      </c>
      <c r="K24" s="321"/>
      <c r="L24" s="325"/>
    </row>
    <row r="25" spans="2:12" ht="19.5">
      <c r="B25" s="309"/>
      <c r="C25" s="314" t="s">
        <v>114</v>
      </c>
      <c r="D25" s="314" t="s">
        <v>108</v>
      </c>
      <c r="E25" s="314" t="s">
        <v>9</v>
      </c>
      <c r="F25" s="314" t="s">
        <v>114</v>
      </c>
      <c r="G25" s="314" t="s">
        <v>114</v>
      </c>
      <c r="H25" s="314" t="s">
        <v>114</v>
      </c>
      <c r="I25" s="314" t="s">
        <v>114</v>
      </c>
      <c r="J25" s="314" t="s">
        <v>114</v>
      </c>
      <c r="K25" s="321"/>
      <c r="L25" s="325"/>
    </row>
    <row r="26" spans="2:12" ht="19.5">
      <c r="B26" s="309"/>
      <c r="C26" s="314" t="s">
        <v>114</v>
      </c>
      <c r="D26" s="314" t="s">
        <v>114</v>
      </c>
      <c r="E26" s="314" t="s">
        <v>114</v>
      </c>
      <c r="F26" s="314" t="s">
        <v>114</v>
      </c>
      <c r="G26" s="314" t="s">
        <v>114</v>
      </c>
      <c r="H26" s="314" t="s">
        <v>114</v>
      </c>
      <c r="I26" s="314" t="s">
        <v>114</v>
      </c>
      <c r="J26" s="314" t="s">
        <v>114</v>
      </c>
      <c r="K26" s="321"/>
      <c r="L26" s="325"/>
    </row>
    <row r="27" spans="2:12" ht="20.25">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Y0110301</cp:lastModifiedBy>
  <cp:lastPrinted>2021-03-24T13:40:29Z</cp:lastPrinted>
  <dcterms:created xsi:type="dcterms:W3CDTF">2020-01-28T01:12:50Z</dcterms:created>
  <dcterms:modified xsi:type="dcterms:W3CDTF">2025-09-04T01:37:03Z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2025-09-04T01:37:03Z</vt:filetime>
  </property>
</Properties>
</file>